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5" windowHeight="10185" tabRatio="926" firstSheet="3" activeTab="12"/>
  </bookViews>
  <sheets>
    <sheet name="REKAPITULACIJA" sheetId="1" r:id="rId1"/>
    <sheet name="A. GRADBENA DELA" sheetId="2" r:id="rId2"/>
    <sheet name="A.I. PRIPRAVLJALNA DELA" sheetId="3" r:id="rId3"/>
    <sheet name="A.II.PLOŠČAD OB VSTOPU" sheetId="4" r:id="rId4"/>
    <sheet name="A.III.OSREDNJA PLOŠČAD" sheetId="5" r:id="rId5"/>
    <sheet name="A.IV.OBELISK Z GRBOM" sheetId="6" r:id="rId6"/>
    <sheet name="A.V.LIPA S KLOPMI" sheetId="7" r:id="rId7"/>
    <sheet name="A.VI.PROSTOR ZA DELO IN UČENJE " sheetId="8" r:id="rId8"/>
    <sheet name="A.VII.OSREDNJA ALEJA" sheetId="9" r:id="rId9"/>
    <sheet name="A.VIII.ZASADITEV" sheetId="10" r:id="rId10"/>
    <sheet name="A.IX.DROGOVI Z ZASTAVAMI" sheetId="11" r:id="rId11"/>
    <sheet name="A.X.PROTOKOLARNO PARKIRIŠČE" sheetId="12" r:id="rId12"/>
    <sheet name="A.XI.ZELENICE " sheetId="13" r:id="rId13"/>
    <sheet name="A.XII.FEKALNA" sheetId="14" r:id="rId14"/>
    <sheet name="A.XIII.METEORNA" sheetId="15" r:id="rId15"/>
    <sheet name="B.I.ELEKTRO" sheetId="16" r:id="rId16"/>
    <sheet name="B.II.VODOVOD" sheetId="17" r:id="rId17"/>
  </sheets>
  <definedNames>
    <definedName name="_Hlk415061957" localSheetId="0">'REKAPITULACIJA'!#REF!</definedName>
    <definedName name="_MON_1573475052" localSheetId="4">'A.III.OSREDNJA PLOŠČAD'!#REF!</definedName>
    <definedName name="OLE_LINK2" localSheetId="4">'A.III.OSREDNJA PLOŠČAD'!#REF!</definedName>
    <definedName name="OLE_LINK3" localSheetId="4">'A.III.OSREDNJA PLOŠČAD'!#REF!</definedName>
    <definedName name="_xlnm.Print_Area" localSheetId="1">'A. GRADBENA DELA'!$A$1:$J$64</definedName>
    <definedName name="_xlnm.Print_Area" localSheetId="2">'A.I. PRIPRAVLJALNA DELA'!$A$1:$K$70</definedName>
    <definedName name="_xlnm.Print_Area" localSheetId="3">'A.II.PLOŠČAD OB VSTOPU'!$A$1:$K$152</definedName>
    <definedName name="_xlnm.Print_Area" localSheetId="4">'A.III.OSREDNJA PLOŠČAD'!$A$1:$K$211</definedName>
    <definedName name="_xlnm.Print_Area" localSheetId="5">'A.IV.OBELISK Z GRBOM'!$A$1:$K$162</definedName>
    <definedName name="_xlnm.Print_Area" localSheetId="6">'A.V.LIPA S KLOPMI'!$A$1:$K$156</definedName>
    <definedName name="_xlnm.Print_Area" localSheetId="7">'A.VI.PROSTOR ZA DELO IN UČENJE '!$A$1:$K$134</definedName>
    <definedName name="_xlnm.Print_Area" localSheetId="8">'A.VII.OSREDNJA ALEJA'!$A$1:$K$86</definedName>
    <definedName name="_xlnm.Print_Area" localSheetId="9">'A.VIII.ZASADITEV'!$A$1:$K$35</definedName>
    <definedName name="_xlnm.Print_Area" localSheetId="11">'A.X.PROTOKOLARNO PARKIRIŠČE'!$A$1:$K$81</definedName>
    <definedName name="_xlnm.Print_Area" localSheetId="12">'A.XI.ZELENICE '!$A$1:$K$71</definedName>
    <definedName name="_xlnm.Print_Area" localSheetId="0">'REKAPITULACIJA'!$A$1:$K$106</definedName>
  </definedNames>
  <calcPr fullCalcOnLoad="1"/>
</workbook>
</file>

<file path=xl/sharedStrings.xml><?xml version="1.0" encoding="utf-8"?>
<sst xmlns="http://schemas.openxmlformats.org/spreadsheetml/2006/main" count="1332" uniqueCount="775">
  <si>
    <t xml:space="preserve">NEPREDVIDENA DELA </t>
  </si>
  <si>
    <t>ocena</t>
  </si>
  <si>
    <t xml:space="preserve">REKAPITULACIJA   </t>
  </si>
  <si>
    <t>A.</t>
  </si>
  <si>
    <t>Proizvajalec</t>
  </si>
  <si>
    <t>Tip</t>
  </si>
  <si>
    <t>A.I.</t>
  </si>
  <si>
    <t xml:space="preserve">pripravljalna dela </t>
  </si>
  <si>
    <t>A.II.</t>
  </si>
  <si>
    <t>A.III.</t>
  </si>
  <si>
    <t>A.IV.</t>
  </si>
  <si>
    <t>A.V.</t>
  </si>
  <si>
    <t>A.VI.</t>
  </si>
  <si>
    <t>B.</t>
  </si>
  <si>
    <t>B.I.</t>
  </si>
  <si>
    <t>B.II.</t>
  </si>
  <si>
    <t>C.</t>
  </si>
  <si>
    <t>PROJEKTNA DOKUMENTACIJA  SKUPAJ</t>
  </si>
  <si>
    <t>NEPREDVIDENA DELA SKUPAJ</t>
  </si>
  <si>
    <t>OPOMBA: v popisu je dodatni stolpec, (Proizvajalec, Tip) v katerega lahko</t>
  </si>
  <si>
    <t xml:space="preserve">ponudnik  vpiše svoj izbor  materialov za postavke, ki (omogočajo) izbor </t>
  </si>
  <si>
    <t>alternativne opreme in materiala.</t>
  </si>
  <si>
    <t xml:space="preserve">OPOMBE  </t>
  </si>
  <si>
    <t>Vse mere preveriti na licu mesta.</t>
  </si>
  <si>
    <t>Vsi načrti se preverijo na licu mesta in uskladijo med seboj.</t>
  </si>
  <si>
    <t xml:space="preserve">Pred pričetkom del je potrebno, da se na terenu označijo vsi vodi </t>
  </si>
  <si>
    <t>infrastrukture javnih podjetij ( Komunale,vode, elektro,PTT…)</t>
  </si>
  <si>
    <t>V kolikor se bo izkazalo, da je dejansko stanje drugačno od stanja v načrtu,</t>
  </si>
  <si>
    <t>se je potrebno predhodno posvetovati s projektantom in po potrebi korigirati načrt.</t>
  </si>
  <si>
    <t xml:space="preserve">Izvajalec in nadzorni organ sta dolžna preveriti posamezne elemente ali dele zgradbe v </t>
  </si>
  <si>
    <t xml:space="preserve">vseh načrtih posameznimi načrti (arhitektura, gradbene konstrukcije, strojne in elektro </t>
  </si>
  <si>
    <t xml:space="preserve">instalacije, zunanja ureditev).Vse morebitne pomanjkljivosti ali napake je potebno </t>
  </si>
  <si>
    <t xml:space="preserve">nemudoma sporočiti odgovornemu vodji projekta. Samovoljno prilagajanje projekta </t>
  </si>
  <si>
    <t>ni dovoljeno.</t>
  </si>
  <si>
    <t xml:space="preserve">Vsi  izdelki se morajo izdelati po načrtih  z dodano vrednostjo, </t>
  </si>
  <si>
    <t xml:space="preserve">(ne  tipskih izvedb), po detajlnem navodilu projektanta in priloženih </t>
  </si>
  <si>
    <t>shemah, ter potrditvah posameznih vzorcev.</t>
  </si>
  <si>
    <t>Cena za enoto mora vsebovati tudi:</t>
  </si>
  <si>
    <t>*  merjenje na objektu</t>
  </si>
  <si>
    <t xml:space="preserve">*  vse potrebne odvoze ruševin na stalno deponijo </t>
  </si>
  <si>
    <t>*  vse potrebne transporte do mesta vgrajevanja</t>
  </si>
  <si>
    <t>*  vse potrebno delo do končnega izdelka</t>
  </si>
  <si>
    <t>*  skladiščenje materiala na gradbišču</t>
  </si>
  <si>
    <t>*  atestiranje vseh materialov in dokazovanje kvalitete z atesti</t>
  </si>
  <si>
    <t>*  ves potreben glavni, pomožni, pritrdilni in vezni material</t>
  </si>
  <si>
    <t>*  dajanje vzorcev in vgrajevanje vzorcev na objektu (min. 5 vzorcev)</t>
  </si>
  <si>
    <t>*  vsa potrebna pomožna sredstva za vgrajevanje na objektu</t>
  </si>
  <si>
    <t xml:space="preserve">  kot so lestve,odri in podobno</t>
  </si>
  <si>
    <t>*  usklajevanje z osnovnim načrtom in posvetovanje s projektantom</t>
  </si>
  <si>
    <t>*  terminsko usklajevanje del z ostalimi izvajalci na objektu</t>
  </si>
  <si>
    <t>*  finalna obdelava elementov po opisu</t>
  </si>
  <si>
    <t>*  popravilo eventuelno povzročene škode ostalim izvajalcem na gradbišču</t>
  </si>
  <si>
    <t>*  čiščenje prostorov in odvoz odpadnega meteriala na stalno deponijo</t>
  </si>
  <si>
    <t>*  plačilo komunalnega prispevka za stalno deponijo odpadnega materiala</t>
  </si>
  <si>
    <t>*  vsa dela in ukrepe po določilih zakona o varstvu pri delu</t>
  </si>
  <si>
    <t>Zato mora enotna cena zajeti izdelavo vseh potrebnih detajlov in dopolnih del,</t>
  </si>
  <si>
    <t>katera je potrebno izvesti za dokončanje posameznih del, tudi če potrebni</t>
  </si>
  <si>
    <t>detajli in zaključki niso podrobno navedeni in opisani v popisu del, in so ta</t>
  </si>
  <si>
    <t xml:space="preserve">dopolnila nujna za pravilno funkcioniranje posameznih sistemov in </t>
  </si>
  <si>
    <t>elementov objekta.</t>
  </si>
  <si>
    <t xml:space="preserve">Sestavni del popisa del so tudi poglavja v projektu arhitekture, </t>
  </si>
  <si>
    <t>podrobnejša navodila in zahteve, ki jih je potrebno upoštevati v ceni za enoto :</t>
  </si>
  <si>
    <t xml:space="preserve">*  tehnično poročilo </t>
  </si>
  <si>
    <t>V izračunu količine je podana netto površina. Ponudnik mora v ceni</t>
  </si>
  <si>
    <t>upoštevati predviden kalo!</t>
  </si>
  <si>
    <t>GRADBENA  DELA</t>
  </si>
  <si>
    <t>SPLOŠNE OPOMBE:</t>
  </si>
  <si>
    <t>V enotni ceni so zajeti vsi ukrepi in sredstva za zaščito zaposlenih in mimoidočih!</t>
  </si>
  <si>
    <t>Ponudnik mora zajeti v osnovne cene na enoto vse potrebne stroške za :</t>
  </si>
  <si>
    <t xml:space="preserve"> - pripravljalna dela, kot so organizacija gradbišča, začasne deponije, varovanje gradbišča</t>
  </si>
  <si>
    <t xml:space="preserve">  proti okolici;</t>
  </si>
  <si>
    <t xml:space="preserve"> - vse prenose in transporte do mesta vgradnje;</t>
  </si>
  <si>
    <t xml:space="preserve"> - projekt organizacije gradbišča;</t>
  </si>
  <si>
    <t xml:space="preserve"> - vse stroške za deponiranje ruševin in ostalega odpadnega materiala na javnih deponijah;</t>
  </si>
  <si>
    <t xml:space="preserve"> - vse stroške za porabo električne energije, porabo vode, telefonskega priključka ter </t>
  </si>
  <si>
    <t xml:space="preserve">  nastale stroške za začasne priklope;</t>
  </si>
  <si>
    <t xml:space="preserve"> - vse lahke pomične odre za delo na višini do 300 cm, za izvedbo tako gradbenih in</t>
  </si>
  <si>
    <t xml:space="preserve">  obrtniških, kot instalaterskih del;</t>
  </si>
  <si>
    <t xml:space="preserve"> - strošek koordinatorja varstva pri delu;</t>
  </si>
  <si>
    <t xml:space="preserve"> - sanitarne objekte za delavce in vodstvo gradbišča;</t>
  </si>
  <si>
    <t xml:space="preserve"> - gradbiščne kontejnerje za delavce in vodstvo gradbišča;</t>
  </si>
  <si>
    <t xml:space="preserve"> - strošek fizičnega varovanja gradbišča;</t>
  </si>
  <si>
    <t xml:space="preserve"> - izvajalec mora zagotoviti periodično fotografiranje stanja na gradbišču;</t>
  </si>
  <si>
    <t xml:space="preserve"> - izdelavo zaščit v objektu, na delih kjer je objekt povezan z obstoječimi objekti ali urejeno</t>
  </si>
  <si>
    <t xml:space="preserve">  urejeno zunanjo ureditvijo.</t>
  </si>
  <si>
    <t>Splošno :</t>
  </si>
  <si>
    <t>Dela je potrebno izvajati v skladu z veljavnimi tehničnimi predpisi</t>
  </si>
  <si>
    <t xml:space="preserve">in dejansko stanje na objektu. </t>
  </si>
  <si>
    <t xml:space="preserve">Poleg grafičnih prilog, ki so del načrta gradbenih konstrukcij, je potrebno upoštevati </t>
  </si>
  <si>
    <t xml:space="preserve">tudi grafične priloge, ki so del načrta arhitekture ter ostalih načrtov. Morebitna odstopanja je </t>
  </si>
  <si>
    <t>pred izvedbo potrebno ustrezno uskladiti.</t>
  </si>
  <si>
    <t xml:space="preserve">Kjer je navajan konkreten tip oz. blagovna znamka je mišljeno primeroma </t>
  </si>
  <si>
    <t>in kot definicija minimalnih tehničnih zahtev.</t>
  </si>
  <si>
    <t>Popis je potrebno obravnavati skupaj s pripadajočim načrtom arhitekture</t>
  </si>
  <si>
    <t>(grafični del in tehnično poročilo) in gradbenih konstrukcij, ter instalacij!</t>
  </si>
  <si>
    <t xml:space="preserve">Vsi elementi morajo biti izdelani funkcionalno in estetsko. </t>
  </si>
  <si>
    <t>Nejasnosti iz načrtov je potrebno sproti uskladiti s projektantom.</t>
  </si>
  <si>
    <t>Izvajalec mora pred pripravo ponudbe oz. izvedbo podrobno pregledati izvedbene načrte in</t>
  </si>
  <si>
    <t>naročnika in projektanta opozoriti na morebitna neskladja, ki bi vplivala na kvaliteto izvedbe.</t>
  </si>
  <si>
    <t>Eventualne predloge za spremembo tehnologije, ki bi vplivale na ceno ponujenega</t>
  </si>
  <si>
    <t>dela mora izvajalec pred izvedbo uskladiti s projektantom in naročnikom.</t>
  </si>
  <si>
    <t>V sklop izvajalčeve ponudbe sodijo vsi delavniški načrti, ki jih pred izvedbo potrdi projektant</t>
  </si>
  <si>
    <t>arhitekture. Kjer ni opredeljenega industrijskega tehničnega detajla ali izdelka, ga mora izvajalec</t>
  </si>
  <si>
    <t>pred izvedbo predstaviti, izbor potrdi projektant arhitekture.</t>
  </si>
  <si>
    <t xml:space="preserve">Izvajalec in nadzorni organ sta dolžna preveriti posamezne elemente </t>
  </si>
  <si>
    <t xml:space="preserve">ali dele zgradbe v vseh načrtih posameznimi načrti (arhitektura, </t>
  </si>
  <si>
    <t>gradbene konstrukcije,strojne in elektro instalacije, zunanja ureditev).</t>
  </si>
  <si>
    <t xml:space="preserve">Vse morebitne pomanjkljivosti ali napake je potebno nemudoma sporočiti </t>
  </si>
  <si>
    <t>odgovornemu vodji projekta. Samovoljno prilagajanje projekta ni dovoljeno!</t>
  </si>
  <si>
    <t xml:space="preserve">OPOMBA: Pred pričetkom del je potrebno, da se na terenu označijo vsi vodi </t>
  </si>
  <si>
    <t xml:space="preserve">PRIPRAVLJALNA DELA </t>
  </si>
  <si>
    <t>1.</t>
  </si>
  <si>
    <t>kompl</t>
  </si>
  <si>
    <t>Ureditev gradbišča skladno z varnostnim načrtom,</t>
  </si>
  <si>
    <t xml:space="preserve">ki obsega naslednja dela: </t>
  </si>
  <si>
    <t>1.1.</t>
  </si>
  <si>
    <t>1.2.</t>
  </si>
  <si>
    <t>Omarica prve pomoči</t>
  </si>
  <si>
    <t>1.3.</t>
  </si>
  <si>
    <t>Gasilnik</t>
  </si>
  <si>
    <t>1.4.</t>
  </si>
  <si>
    <t>gradbiščni el. priključek skupaj z ozemlitvijo in meritvami</t>
  </si>
  <si>
    <t>1.5.</t>
  </si>
  <si>
    <t>postavitev gradbene table skladno s Pravilnikom o gradbiščih</t>
  </si>
  <si>
    <t>1.6.</t>
  </si>
  <si>
    <t>Postavitev kemičnega WC-ja na gradbišču</t>
  </si>
  <si>
    <t>1.7.</t>
  </si>
  <si>
    <t xml:space="preserve">Dobava in namestitev varnostnih znakov in opozorilnih tabel </t>
  </si>
  <si>
    <t>po zahtevah varnostnega načrta in koordinatorja.</t>
  </si>
  <si>
    <t>2.</t>
  </si>
  <si>
    <t>3.</t>
  </si>
  <si>
    <t xml:space="preserve">Odklop vseh dovodnih  instalacij v sodelovanju z upravljalcem </t>
  </si>
  <si>
    <t xml:space="preserve">celotne lokacije, kompletno z izdelavo zaščit. Obračun  odklopov </t>
  </si>
  <si>
    <t>4.</t>
  </si>
  <si>
    <t>Začasna napeljava in zaščita vseh potrebnih instalacijskih vodov</t>
  </si>
  <si>
    <t>za potrebe gradbišča, pred izgradnjo objekta. Instalacije se začasno</t>
  </si>
  <si>
    <t>5.</t>
  </si>
  <si>
    <t xml:space="preserve">SKUPAJ PRIPRAVLJALNA DELA </t>
  </si>
  <si>
    <t>m2</t>
  </si>
  <si>
    <t>10.</t>
  </si>
  <si>
    <t>m1</t>
  </si>
  <si>
    <t>kom</t>
  </si>
  <si>
    <t>6.</t>
  </si>
  <si>
    <t>7.</t>
  </si>
  <si>
    <t>8.</t>
  </si>
  <si>
    <t>9.</t>
  </si>
  <si>
    <t>m3</t>
  </si>
  <si>
    <t>11.</t>
  </si>
  <si>
    <t>12.</t>
  </si>
  <si>
    <t>13.</t>
  </si>
  <si>
    <t>14.</t>
  </si>
  <si>
    <t>15.</t>
  </si>
  <si>
    <t>16.</t>
  </si>
  <si>
    <t>KV  ura</t>
  </si>
  <si>
    <t>PK ura</t>
  </si>
  <si>
    <t>kg</t>
  </si>
  <si>
    <t>a.</t>
  </si>
  <si>
    <t>b.</t>
  </si>
  <si>
    <t xml:space="preserve">Vsa zemeljska dela in transporti </t>
  </si>
  <si>
    <t>izkopanih materialov se obračunavajo</t>
  </si>
  <si>
    <t xml:space="preserve">po prostornini zemljine v raščenem </t>
  </si>
  <si>
    <t>stanju.Vsi zasipi in nasipi se obračunavajo</t>
  </si>
  <si>
    <t>po prostornini v vgrajenem stanju.</t>
  </si>
  <si>
    <t xml:space="preserve">kompletno z vsemi  pomožnimi deli in transporti. </t>
  </si>
  <si>
    <t>razopaženjem, čiščenjem lesa in vsemi pomožnimi deli.</t>
  </si>
  <si>
    <t xml:space="preserve">in normativi, ter upoštevati predpise iz varstva pri delu, projektno </t>
  </si>
  <si>
    <t>dokumentacijo, požarni in varnostni elaborat in uskladitve s projektantom.</t>
  </si>
  <si>
    <t xml:space="preserve"> - izvajalec mora pridobiti ateste in certifikate za vgrajene materiale;</t>
  </si>
  <si>
    <t xml:space="preserve">  - vse transporte in dvigovanje materiala. </t>
  </si>
  <si>
    <t xml:space="preserve">        -</t>
  </si>
  <si>
    <t xml:space="preserve">       -</t>
  </si>
  <si>
    <t>c.</t>
  </si>
  <si>
    <t>dokumentacijo, požarni in varnosti elaborat in uskladitve  s projektantom.</t>
  </si>
  <si>
    <t xml:space="preserve">in normativi, ter upoštevati predpise iz varstva pri delu , projektno </t>
  </si>
  <si>
    <t>dokumentacijo, požarnim elaboratom in uskladiti s projektantom.</t>
  </si>
  <si>
    <t>mikro armiran s strojno zaglajeno površino in dilatiran  v poljih 1:1 ali po načrtu</t>
  </si>
  <si>
    <t>projektanta.</t>
  </si>
  <si>
    <t>deb (cm)</t>
  </si>
  <si>
    <t>Proizv.</t>
  </si>
  <si>
    <t xml:space="preserve">  -</t>
  </si>
  <si>
    <t>kompletno z vsemi pomožnimi deli.</t>
  </si>
  <si>
    <t>Cementni estrih mora biti marke C 20/25, če ni v opisu drugače predvideno,</t>
  </si>
  <si>
    <t xml:space="preserve">             -</t>
  </si>
  <si>
    <t>utrjena zemljina</t>
  </si>
  <si>
    <t>A.VII.</t>
  </si>
  <si>
    <t>Geodetska dela pred izgradnjo objekta zakoličba, podajanje</t>
  </si>
  <si>
    <t xml:space="preserve">in kontrola višin in potrebnih smeri, naprava geodetskega </t>
  </si>
  <si>
    <t>posnetka in vris v kataster.</t>
  </si>
  <si>
    <t>ur</t>
  </si>
  <si>
    <t>Postavitev in zavarovanje prečnih profilov.</t>
  </si>
  <si>
    <t>Izkop izvršiti do spodnjega nivoja tamponskega nasutja pod tlaki objekta.</t>
  </si>
  <si>
    <t>1.8.</t>
  </si>
  <si>
    <t>Postavitev gradbiščnega kontejnerja</t>
  </si>
  <si>
    <t>projektanta in usklajeno z izvajalcem del.</t>
  </si>
  <si>
    <t xml:space="preserve">   -</t>
  </si>
  <si>
    <t>po detajlu.</t>
  </si>
  <si>
    <t xml:space="preserve">Obračun se izdela po dejansko opravljenem delu, ki je bil predhodno naročen in odobren </t>
  </si>
  <si>
    <t xml:space="preserve">se lahko  izdela dodatna ponudba ali se obračun izdela na osnovi analiz , ki so izdelane na </t>
  </si>
  <si>
    <t>osnovi opravljenega dela in urnih postavk iz ponudbe.</t>
  </si>
  <si>
    <t xml:space="preserve">Vsi izvajalci so dolžno objekt in organizacijo gradbišča prilagoditi lokaciji in v ponudbah upoštevati </t>
  </si>
  <si>
    <t>vse specifike gradbišča, kakor tudi upoštevati vse, dvige, žerjave, avto dvigala itd.</t>
  </si>
  <si>
    <t xml:space="preserve">Ob klančini za gibalno ovirane se levo od vhoda namestijo trije drogovi za zastave visoki 5,23m. </t>
  </si>
  <si>
    <t>Tlak parkirišča so utrjene povozne travne plošče</t>
  </si>
  <si>
    <t>e.m.</t>
  </si>
  <si>
    <t>količina</t>
  </si>
  <si>
    <t>cena/e.m.</t>
  </si>
  <si>
    <t>vrednost</t>
  </si>
  <si>
    <t>Dobava in polaganje filtrskega sloja pred izdelavo nasipov, kompletno</t>
  </si>
  <si>
    <t>z vsemi omožnimi deli in preklopi.</t>
  </si>
  <si>
    <t>Izkop izvršiti do spodnjega nivoja tamponskega nasutja pod tlaki ureditve.</t>
  </si>
  <si>
    <t>toč.t.</t>
  </si>
  <si>
    <t>tamponskih nasipov, za izdelavo temeljev in tlakov ZU.</t>
  </si>
  <si>
    <t>točt.</t>
  </si>
  <si>
    <t>pomožnimi deli in transporti. Usklajeno s tehničnim poročilom načrta gradbenih konstrukcij.</t>
  </si>
  <si>
    <t>in načrtom PZI.</t>
  </si>
  <si>
    <t>temelj</t>
  </si>
  <si>
    <t>se polaga po shemi projektanta, način vgrajevanja določi projektant.</t>
  </si>
  <si>
    <t>Fugiranje se izdela z fugirno maso,npr. Mapei KERACOLOR PPN,</t>
  </si>
  <si>
    <t>paropropustni površinski zaščitni premaz po zaključnem čiščenju.</t>
  </si>
  <si>
    <t>Izdelano po načrtu projektanta PZI in usklajeno z izvajalcem del..</t>
  </si>
  <si>
    <t>Obračun po m2.</t>
  </si>
  <si>
    <t>T1</t>
  </si>
  <si>
    <t>tlak:</t>
  </si>
  <si>
    <t>cement - akrilatno lepilo</t>
  </si>
  <si>
    <t>podlaga:</t>
  </si>
  <si>
    <t>estrih mikroarmiran beton, C25/30</t>
  </si>
  <si>
    <t>fino zaglajen, mikroarmatura</t>
  </si>
  <si>
    <t>podložni beton C12/15</t>
  </si>
  <si>
    <t>komprimiran gramozni tampon</t>
  </si>
  <si>
    <t>filtrski sloj:PP filc npr. POLFELT TS 30</t>
  </si>
  <si>
    <t>Vsi kovinski deli so vroče cinkani, ter prašno barvani z antracitno sivo barvo,</t>
  </si>
  <si>
    <t xml:space="preserve">s strani nadzornega organa investitorja in vpisan v gradbeni dnevnik.Za nepredvidna dela </t>
  </si>
  <si>
    <t>PROTOKOLARNO PARKIRIŠČE</t>
  </si>
  <si>
    <t>A.X.</t>
  </si>
  <si>
    <t>A.IX.</t>
  </si>
  <si>
    <t>DROGOVI Z ZASTAVAMI</t>
  </si>
  <si>
    <t xml:space="preserve">se na vzdolžni strani postavil betonska klop, tlak pa se prekrije z lesenim tlakom </t>
  </si>
  <si>
    <t>RAL.7016. Iz kovinskih profilov HEB 120 se zvari kovinski podest, na katerega</t>
  </si>
  <si>
    <t>Doplačilo za izdelavo osvetlitve, ki se izdela v senčni fugi nad stikom s tlemi.</t>
  </si>
  <si>
    <t>viš -0,00 do -0,50= 0,50 m</t>
  </si>
  <si>
    <t>Nasutje  pred izdelavo tlakov ploščadi osrednje ploščadi z zdravim gramoznim tamponom,</t>
  </si>
  <si>
    <t>OPOMBA:  povozna površina</t>
  </si>
  <si>
    <t>Tlak prerez T1 osrednja ploščad</t>
  </si>
  <si>
    <t xml:space="preserve">Dobava vsega materiala in izdelava neskrčljivega betonskega </t>
  </si>
  <si>
    <t xml:space="preserve">tlaka iz belega litega ekspanzivnega dvojno armiranega betona </t>
  </si>
  <si>
    <t>vrste K, s strojno zaglajeno površino, trdnostni razred C25/30*</t>
  </si>
  <si>
    <t xml:space="preserve">Tlak se dilatira v poljih 1:1 ali po načrtu projektanta. Po končani  </t>
  </si>
  <si>
    <t>kalcinaciji betona (cca 1 leto) se dilatacije zalije s tesnilno maso</t>
  </si>
  <si>
    <t xml:space="preserve">na epoksidni osnovi. Pred vgradnjo se zaradi zagotovitve ustrezne </t>
  </si>
  <si>
    <t xml:space="preserve">vizuane kvalitete zahteva izdelava poskusnega polja. Izbiro agregata </t>
  </si>
  <si>
    <t>in betonskega veziva na podlagi vzorca potrdi arhitekt.</t>
  </si>
  <si>
    <t>ki  morajo biti izdelane točno po opisu in načrtu.</t>
  </si>
  <si>
    <t>TLAKOVANJE  OSREDNJE PLOŠČADI</t>
  </si>
  <si>
    <t xml:space="preserve">Dobava in montaža betonskih klopi iz litega betona deb 12cm, ki je izdelane kot </t>
  </si>
  <si>
    <t xml:space="preserve">na betonsko klop. Osvetlitev se izvede linijsko v senčni reži nad stikom s tlemi. </t>
  </si>
  <si>
    <t xml:space="preserve">je izdelan iz macesnovega lesa in se nevidno  pritrjuje s pločevino iz nerjavečega jekla </t>
  </si>
  <si>
    <t>K1</t>
  </si>
  <si>
    <t>K2</t>
  </si>
  <si>
    <t>K3</t>
  </si>
  <si>
    <t>OPOMBA, v naklonu</t>
  </si>
  <si>
    <t xml:space="preserve">jekla na betonsko klop. Osvetlitev se izvede linijsko v senčni reži nad stikom s tlemi. </t>
  </si>
  <si>
    <t xml:space="preserve">Polaganje kanalizacijskih cevi meteorne kanalizacije. Cena vsebuje: dobavo </t>
  </si>
  <si>
    <t xml:space="preserve">Cevi ki imajo manj kot 0,80 m prekritja nad temenom cevi je potrebno </t>
  </si>
  <si>
    <t>tamponskih nasipov, za izdelavo osrednje ploščadi ZU, ter meteorno kanalizacijo.</t>
  </si>
  <si>
    <t xml:space="preserve">(IMP 150 kN), s priključki, z vsem obsutjem z gramoznimi </t>
  </si>
  <si>
    <t>OSREDNJA PLOŠČAD</t>
  </si>
  <si>
    <t>SKUPAJ  OSREDNJA PLOŠČAD</t>
  </si>
  <si>
    <t>na gradbišču, ter  kasnejše zasipavanje in izravnavo parcele. Globina izkopa je 50cm.</t>
  </si>
  <si>
    <t>Dobava vsega materiala in izdelava  podesta je izdelana iz macesnovih  brazdanih,</t>
  </si>
  <si>
    <t>plohov dim. 9/5 cm, ki se polagajo vzdolžno po podestu na predhodno izdelano</t>
  </si>
  <si>
    <t xml:space="preserve">Strojno ročni izkop za poglobitev na mestu točkovnega temelja obeliska, v terenu </t>
  </si>
  <si>
    <t>OBELISK Z GRBOM IN PLOŠČADJO  SKUPAJ</t>
  </si>
  <si>
    <t xml:space="preserve">OBELISK Z GRBOM IN PLOŠČADJO </t>
  </si>
  <si>
    <t>z izvajalcem del.</t>
  </si>
  <si>
    <t>ter vsemi pomožnimi deli in transporti. Usklajeno s tehničnim poročilom načrta gr. konstrukcij.</t>
  </si>
  <si>
    <t xml:space="preserve">Dobava in montaža instalacijskega elektro materiala za osvetlitev obeliska, ki se </t>
  </si>
  <si>
    <t>izdela z dvema talnima lučema z usmerjenim ozkim snopom, po potrebi tudi</t>
  </si>
  <si>
    <t>Drogovi z zastavami</t>
  </si>
  <si>
    <t>SKUPAJ  PROTOKOLARNO PARKIRIŠČE</t>
  </si>
  <si>
    <t>SKUPAJ  DROGOVI Z  ZASTAVAMI</t>
  </si>
  <si>
    <t>A.VIII.</t>
  </si>
  <si>
    <t>LIPA S KLOPMI</t>
  </si>
  <si>
    <t>viš +-0,00 do -0,30= 0,30 m</t>
  </si>
  <si>
    <t>Izkop izvršiti do spodnjega nivoja podložnega betona.</t>
  </si>
  <si>
    <t>kamni</t>
  </si>
  <si>
    <t>Jamo za sajenje pripravimo po možnosti vsaj 14 dni pred sajenjem.</t>
  </si>
  <si>
    <t xml:space="preserve">Izkopani zemlji dodamo NPK gnojilo z majhno vsebnostjo dušika </t>
  </si>
  <si>
    <t>(sadjarski NPK, Gardin,...). </t>
  </si>
  <si>
    <t xml:space="preserve">Na dno jame damo obrnjeno travno rušo (če je bil tam prej travnik). </t>
  </si>
  <si>
    <t>po posaditvi gledati najmanj 10 cm mreže. </t>
  </si>
  <si>
    <t xml:space="preserve">Na sredino jame zabijemo impregniran kol tako, da stoji na južni strani </t>
  </si>
  <si>
    <t>sadike. Jamo zasujemo z zemljo, ki smo ji primešali rudninsko gnojilo.</t>
  </si>
  <si>
    <t xml:space="preserve">Paziti moramo, da nobeno gnojilo ne pride v direktni stik s koreninami, </t>
  </si>
  <si>
    <t xml:space="preserve">Sadiki odrežemo poškodovane dele korenin, močnejše pa nekoliko </t>
  </si>
  <si>
    <t xml:space="preserve">Tako jih zavarujemo pred boleznimi. Če smo sadilno jamo izkopali že prej,  </t>
  </si>
  <si>
    <t>da se zemlja dobro razporedi med koreninami in jo nato rahlo potlačimo. </t>
  </si>
  <si>
    <t>Če ob pripravi sadilne jame nismo dodali hlevskega gnoja, to storimo sedaj. </t>
  </si>
  <si>
    <t>Gnoj pokrijemo z zemljo in še enkrat potlačimo. Sadika mora biti posajena, </t>
  </si>
  <si>
    <t xml:space="preserve">tako globoko, kot je rasla v drevesnici (cepljeno mesto vsaj 10 cm nad zemljo). </t>
  </si>
  <si>
    <t>Na koncu sadiko rahlo privežemo h kolu in po potrebi zalijemo.</t>
  </si>
  <si>
    <t>tlakovana površina</t>
  </si>
  <si>
    <t xml:space="preserve">v podložne betone kamnov  in delno obsipavanje, deb 30cm </t>
  </si>
  <si>
    <t>1,00x1,00x0,30x6kom=</t>
  </si>
  <si>
    <t>z betonom, ter vsemi pomožnimi deli in materiali.</t>
  </si>
  <si>
    <t>premazom proti škodljivcem in vlagi, ter puščen naravne barve.</t>
  </si>
  <si>
    <t xml:space="preserve">Dobavain obdelava velikih naravnih raščenih kamnov,kot podstavkov za klop </t>
  </si>
  <si>
    <t>Travne rešetke se polganjo na predhodno izdelano podlago iz nasutja</t>
  </si>
  <si>
    <t>in v rešetke nasuje mineralno polnilo.</t>
  </si>
  <si>
    <t>SKUPAJ  LIPA S KLOPMI</t>
  </si>
  <si>
    <r>
      <t xml:space="preserve">cca </t>
    </r>
    <r>
      <rPr>
        <sz val="10"/>
        <color indexed="8"/>
        <rFont val="Arial Narrow"/>
        <family val="2"/>
      </rPr>
      <t xml:space="preserve"> 2,00 m</t>
    </r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 mreže z odprtinami velikosti do 1,2 cm. Iz zemlje mora </t>
    </r>
  </si>
  <si>
    <r>
      <t>2 - 3 gnojilne brikete </t>
    </r>
    <r>
      <rPr>
        <sz val="10"/>
        <color indexed="8"/>
        <rFont val="Arial Narrow"/>
        <family val="2"/>
      </rPr>
      <t>~ 25 cm od debla in vsaj 20 cm globoko.</t>
    </r>
  </si>
  <si>
    <t>deli in transporti. Usklajeno s tehničnim poročilom načrta gr. konstrukcij.</t>
  </si>
  <si>
    <t>opažnimi elementi, kompletno s prenosom materiala do mesta vgraditve, opaženjem,</t>
  </si>
  <si>
    <t>Obračun po dejanski izmeri v m2.</t>
  </si>
  <si>
    <t>lesenega  podesta s klopmi in mizami, kompletno z izdelavo, pleskanjem in pritrjevanjem</t>
  </si>
  <si>
    <t>na podložni beton, ter vsemi pomožnimi deli, sidernimi ploščami in transporti.</t>
  </si>
  <si>
    <t xml:space="preserve">pot </t>
  </si>
  <si>
    <t>Nasutje  pred izdelavo povezovalnih poti z zdravim gramoznim tamponom,</t>
  </si>
  <si>
    <t>122,11+39,21=161,32x10%=</t>
  </si>
  <si>
    <t>izdelava grba  v bronu</t>
  </si>
  <si>
    <t>Izdelano po detajlu projekanta in izvajalca del.</t>
  </si>
  <si>
    <t xml:space="preserve">Hortikulturna zasaditev grmovnic lavorikovec, kompletno z izkopom   </t>
  </si>
  <si>
    <t>točkovneih temeljev.</t>
  </si>
  <si>
    <t xml:space="preserve">z vsemi  pomožnimi deli in transporti. </t>
  </si>
  <si>
    <t>Obračun po dejanski izmeri v m2, višine 60 cm.</t>
  </si>
  <si>
    <t>projektanta. Zunanji vidni obod kovinskega čevlja ima vgraviran ornament po detajlu.</t>
  </si>
  <si>
    <t xml:space="preserve">čevelj, ta pa privijačen na betonski temelj. Na vrhu je zaščitna krogla.Sistem pritrjevanja </t>
  </si>
  <si>
    <t xml:space="preserve">zastave se izvede po klasičnem sistemu z jeklenico. Primerna dimenzija zastave </t>
  </si>
  <si>
    <t>vsemi pomožnimi deli in materiali, po načrtu PZI.</t>
  </si>
  <si>
    <t>ZELENICE</t>
  </si>
  <si>
    <r>
      <t xml:space="preserve">zelenica </t>
    </r>
    <r>
      <rPr>
        <b/>
        <sz val="10"/>
        <rFont val="Arial Narrow"/>
        <family val="2"/>
      </rPr>
      <t>KL1</t>
    </r>
  </si>
  <si>
    <r>
      <t xml:space="preserve">zelenica </t>
    </r>
    <r>
      <rPr>
        <b/>
        <sz val="10"/>
        <rFont val="Arial Narrow"/>
        <family val="2"/>
      </rPr>
      <t>KL2</t>
    </r>
  </si>
  <si>
    <r>
      <t xml:space="preserve">zelenica </t>
    </r>
    <r>
      <rPr>
        <b/>
        <sz val="10"/>
        <rFont val="Arial Narrow"/>
        <family val="2"/>
      </rPr>
      <t>KL3</t>
    </r>
  </si>
  <si>
    <r>
      <t xml:space="preserve">zelenica </t>
    </r>
    <r>
      <rPr>
        <b/>
        <sz val="10"/>
        <rFont val="Arial Narrow"/>
        <family val="2"/>
      </rPr>
      <t>KL4</t>
    </r>
  </si>
  <si>
    <t>Kompletno z vsemi pomožnimi deli in materiali.</t>
  </si>
  <si>
    <r>
      <t xml:space="preserve">zelenica </t>
    </r>
    <r>
      <rPr>
        <b/>
        <sz val="10"/>
        <rFont val="Arial Narrow"/>
        <family val="2"/>
      </rPr>
      <t>KL1-B2/1</t>
    </r>
  </si>
  <si>
    <r>
      <t xml:space="preserve">zelenica </t>
    </r>
    <r>
      <rPr>
        <b/>
        <sz val="10"/>
        <rFont val="Arial Narrow"/>
        <family val="2"/>
      </rPr>
      <t>KL2-B2/2</t>
    </r>
  </si>
  <si>
    <r>
      <t xml:space="preserve">zelenica </t>
    </r>
    <r>
      <rPr>
        <b/>
        <sz val="10"/>
        <rFont val="Arial Narrow"/>
        <family val="2"/>
      </rPr>
      <t>KL4-B3</t>
    </r>
  </si>
  <si>
    <t xml:space="preserve">SKUPAJ ZELENICE </t>
  </si>
  <si>
    <t>Izdelava vozne travne površine za parkirišče izdelano iz  travnih rešetk</t>
  </si>
  <si>
    <t>A.XI.</t>
  </si>
  <si>
    <t>obelisk z grbom</t>
  </si>
  <si>
    <t>lipa s klopmi</t>
  </si>
  <si>
    <t>drogovi z zastavami</t>
  </si>
  <si>
    <t>protokolarno parkirišče</t>
  </si>
  <si>
    <t>zelenice</t>
  </si>
  <si>
    <t>GRADBENO OBRTNIŠKA  DELA</t>
  </si>
  <si>
    <t xml:space="preserve">INSTALACIJA </t>
  </si>
  <si>
    <t>GRADBENO -OBRTNIŠKA DELA SKUPAJ</t>
  </si>
  <si>
    <t>zunanji razvod elektro instalacij</t>
  </si>
  <si>
    <t>zaunaji razvod vodovodnih instalacij</t>
  </si>
  <si>
    <t>C</t>
  </si>
  <si>
    <t>SKUPAJ A+B+C  brez DDV 22%</t>
  </si>
  <si>
    <t>Enotna cena  mora biti določena za izvedbo po sistemu fiksne cene.</t>
  </si>
  <si>
    <t xml:space="preserve">Doplačilo za izdelavo sedala na klopi iz leplejenga lameniranega lesa </t>
  </si>
  <si>
    <t>macesna GK 24 ali kostanja, deb 5cm , ki se nevidno pritrdi na betonsko</t>
  </si>
  <si>
    <t>klop z RF pločevino,  izdelano po detajlih projektanta.</t>
  </si>
  <si>
    <t>Plošče se položijo na podložni beton in na  predhodno odrinjeno travno</t>
  </si>
  <si>
    <t xml:space="preserve">Dobava vsega materiala in izdelava lesene klopi in mize, ki se izdela iz lepljenega lameniranega </t>
  </si>
  <si>
    <t>osrednja ploščad</t>
  </si>
  <si>
    <t>Izdelava varnostnega načrta za izvedbo parka z vsemi pritičnimi objekti.</t>
  </si>
  <si>
    <t>kpl</t>
  </si>
  <si>
    <t>na gradbišču. Globina izkopa je cca 50 cm.</t>
  </si>
  <si>
    <t>Načrtovanje in izdelava enostranskega opaža roba talne plošče višine do 20cm, opaž za vidni beton.</t>
  </si>
  <si>
    <t>Dobava in izvedba trajne impregnacije betonske površine z brezbarvno impregnacijo na osnovi silikata.</t>
  </si>
  <si>
    <t>Doplačilo za izvedbo utora za linijsko LED osvetlitev. Dobava in montaža svetila pri elektro delih.</t>
  </si>
  <si>
    <t xml:space="preserve">  -  Dobava in vgraditev indikatorskega opozorilnega traku,</t>
  </si>
  <si>
    <t xml:space="preserve">   -  Izdelava kabelskih končnikov </t>
  </si>
  <si>
    <t>ZUNANJI RAZVOD ELEKTRO INSTALACIJ</t>
  </si>
  <si>
    <t>Dobava in izvedba PRANE BETONSKE TALNE PLOŠČE</t>
  </si>
  <si>
    <r>
      <t>m</t>
    </r>
    <r>
      <rPr>
        <vertAlign val="superscript"/>
        <sz val="11"/>
        <color indexed="8"/>
        <rFont val="Arial Narrow"/>
        <family val="2"/>
      </rPr>
      <t>1</t>
    </r>
  </si>
  <si>
    <r>
      <t>m</t>
    </r>
    <r>
      <rPr>
        <vertAlign val="superscript"/>
        <sz val="11"/>
        <color indexed="8"/>
        <rFont val="Arial Narrow"/>
        <family val="2"/>
      </rPr>
      <t>2</t>
    </r>
  </si>
  <si>
    <t>Kot na primer Suelo Focus</t>
  </si>
  <si>
    <t>K5</t>
  </si>
  <si>
    <t>LUČI L1- L20</t>
  </si>
  <si>
    <t>ploščad 50,91+ ploščad občinska pracela 35,60 = 86,51 m2</t>
  </si>
  <si>
    <t xml:space="preserve">Izkop jarka za fekalno kanalizacijo s selekcioniranjem izkopanega materiala </t>
  </si>
  <si>
    <t>PC DN  160</t>
  </si>
  <si>
    <t>OPOMBA : odtekanje vode se izvede na sredini ploščadi</t>
  </si>
  <si>
    <t xml:space="preserve"> - videz je pesek dolomitni drobljenec Dmax 16mm. </t>
  </si>
  <si>
    <t xml:space="preserve">Delo obsega: vgrajevanje betona C30/37, PV2  v AB talno ploščo v debelini 16 cm. </t>
  </si>
  <si>
    <t xml:space="preserve">Posebna receptura za prani beton iz frakcije dolomitni drobljenec, Dmax 16mm. </t>
  </si>
  <si>
    <t>Vgrajevanje armature od 14 do 16 kg/m2, izravnava plošče v naklonu in izvedba prane teksture betona.</t>
  </si>
  <si>
    <t>FEKALNA KANALIZACIJA</t>
  </si>
  <si>
    <t>SKUPAJ KANALIZACIJA</t>
  </si>
  <si>
    <t>obbetonirati.</t>
  </si>
  <si>
    <t>Skupaj s priključkom na fekalni vod, odtočnim jaškom pri pitniku in slepim jaškom za kasnejši priklop vodnjaka.</t>
  </si>
  <si>
    <t>METEORNA KANALIZACIJA</t>
  </si>
  <si>
    <t>109,13+0,6</t>
  </si>
  <si>
    <t>obbetonirati tudi zgoraj, da se omogoči kasnejšo vodotesno izvedbo odtočnih vrtin skozi finalni tlak.</t>
  </si>
  <si>
    <t>Dobava in montaža čistilnih kosov na koncih meteornih cevi dimenzije 40/40,</t>
  </si>
  <si>
    <t>kos</t>
  </si>
  <si>
    <t>Izvedba mora dopuščati povoznost na delu ki poteka preko dovozne poti.</t>
  </si>
  <si>
    <t>OPOMBA:  pohodna površina</t>
  </si>
  <si>
    <t>OPOMBA: POVRŠINA P2.2 MORA BITI POVOZNA!!!</t>
  </si>
  <si>
    <t xml:space="preserve">podložni beton. </t>
  </si>
  <si>
    <t xml:space="preserve">Doplačilo za izdelavo sedala na klopi iz lesa </t>
  </si>
  <si>
    <t xml:space="preserve">P1 </t>
  </si>
  <si>
    <t xml:space="preserve">P1 ploščad </t>
  </si>
  <si>
    <t xml:space="preserve">P1 ploščad  </t>
  </si>
  <si>
    <t>P1 ploščad  35,89</t>
  </si>
  <si>
    <t>Dobava materiala in izdelava  opaža točkovnega temelja obeliska</t>
  </si>
  <si>
    <t>kompletno s prenosom materiala do mesta vgraditve, opaženjem,</t>
  </si>
  <si>
    <t xml:space="preserve">nasipanjem, razstiranjem  in utrjevanjem v plasteh po 10 cm, do predpisane zbitosti </t>
  </si>
  <si>
    <t xml:space="preserve">dve strani kot polirane in dve strani kot štokane površine. Na severno stran obeliska </t>
  </si>
  <si>
    <t xml:space="preserve">doplačilo za vklesanje datumov in posvetila </t>
  </si>
  <si>
    <t>z vsemi pomožnimi deli in preklopi.</t>
  </si>
  <si>
    <t xml:space="preserve">Izdelava vozne travne površine izdelano iz  </t>
  </si>
  <si>
    <t>Dobava in vgrajevanje RF skritih robnikov na stiku s travnimi ploščami in prodniki</t>
  </si>
  <si>
    <t>Široka naj bo 0,6 do 1 m in globoka 0,4 - 0,5 m. </t>
  </si>
  <si>
    <t>Dobava in montaža skrite omarice za električne varovalke in električne vtičnice</t>
  </si>
  <si>
    <t>fekalna kanalizacija</t>
  </si>
  <si>
    <t>meteorna kanalizacija</t>
  </si>
  <si>
    <t xml:space="preserve">  -  Obbetoniranje plastične cevi z betonom C15/25, dolžina 132,81 m.</t>
  </si>
  <si>
    <t xml:space="preserve">     kompletno s križnimi sponkami in povezavo na obstoječi strelovod.</t>
  </si>
  <si>
    <t>SKUPAJ ELEKTRO</t>
  </si>
  <si>
    <t>VODOVOD</t>
  </si>
  <si>
    <t>Dobava in monaža skrite zidne omarice za varovalke in zunanjimi zaklenjenimi vtičnicami.</t>
  </si>
  <si>
    <t>Dobava vsega materiala in izdelava linijske osvetlitve pod klopmi. Zaščita proti prahu in vlagi IP68</t>
  </si>
  <si>
    <t xml:space="preserve">Izkop jarka za vodovodno cev s selekcioniranjem izkopanega materiala </t>
  </si>
  <si>
    <t xml:space="preserve">Polaganje PVC cevi za vododode. Cena vsebuje: dobavo </t>
  </si>
  <si>
    <t xml:space="preserve">in polaganje cevi., </t>
  </si>
  <si>
    <t>pokrov jaška se izvede uglobljen s tlakom iz kamna tako kot ostala ploščad.</t>
  </si>
  <si>
    <t>SKUPAJ VODOVOD</t>
  </si>
  <si>
    <t>ki omogočajo kasnejše čiščenje odtočne cevi pritiskom. Pokrov se izvede uglobljen tako da omogoča tlakovanje tako kot je površina okrog.</t>
  </si>
  <si>
    <t xml:space="preserve">pohodni </t>
  </si>
  <si>
    <t>povozni</t>
  </si>
  <si>
    <t>izvedba inovativnega minimalističnega odvoda vode iz utrjenih površin.</t>
  </si>
  <si>
    <t>Nadomestilo obstoječega nadzemnega hidranta s podzemnim. Izvedba pozdemnega jaška z litoželeznim pokrovom.</t>
  </si>
  <si>
    <t>AL2</t>
  </si>
  <si>
    <t>AL1</t>
  </si>
  <si>
    <t>Dobava in montaža potopnega stebra ULTIMAT  275/700 ali podobno</t>
  </si>
  <si>
    <t>KPL</t>
  </si>
  <si>
    <t>Dobava in montaža stebrička za domofon in semafor z izrezom</t>
  </si>
  <si>
    <t>dobava in montaža semaforske glave: 360 stopinjske</t>
  </si>
  <si>
    <t>Dobava in montaža: Induktivni detektor kovin SWARCO - dvokanalni</t>
  </si>
  <si>
    <t>Dobava in montaža: Najavna zanka v poliuretanski cevi</t>
  </si>
  <si>
    <t>dobava in vzpostavitev: Krmilna elektronika za krmiljenje potopnega stebra</t>
  </si>
  <si>
    <t>daljinski oddajnik</t>
  </si>
  <si>
    <t>dobava in vzpostavitev: komunikacijski vmesnik (GSM modem ali Ethernet)</t>
  </si>
  <si>
    <t xml:space="preserve">kos </t>
  </si>
  <si>
    <t>A.XIII</t>
  </si>
  <si>
    <t>koordinator varstva pri delu</t>
  </si>
  <si>
    <t>obisk gradbišča</t>
  </si>
  <si>
    <t>Postavitev panelne ograje, kompletno z ureditvijo uvoza. PVC mrežasta ograja (oražna mreža) ni dovoljena!</t>
  </si>
  <si>
    <t>infrastrukture javnih podjetij ( Komunale, vode, elektro, PTT…)</t>
  </si>
  <si>
    <t>Široki strojni globoki izkop v ravnem terenu III. ktg. za ureditev osrednje ploščadi,</t>
  </si>
  <si>
    <t>z direktnim nakladanjem oz. odrivanjem materiala  na gradbeno deponijo</t>
  </si>
  <si>
    <t>Kamen se polaga na način, da so fuge med posameznimi kamni minimalne.</t>
  </si>
  <si>
    <t xml:space="preserve">Dobava,  transport in štirih velikih kamnov, ki se postavijo na predhodno izdelani </t>
  </si>
  <si>
    <t xml:space="preserve">podložni beton. Kamni so postavljeni po načrtu projekta PZI. Na enem kamnu </t>
  </si>
  <si>
    <t>se vkleše datum ustanovitve Fakultete za Upravo. Vse izdelano po načrtu</t>
  </si>
  <si>
    <t>izrezanim senčilom, da se prepreči svetlobno onesnaženje.</t>
  </si>
  <si>
    <t>Kompletno z vsemi dovodi elektičega kabla in prevezav elektro omari.</t>
  </si>
  <si>
    <t xml:space="preserve">se lahko  izdela dodatna ponudba ali se obračun izdela na osnovi analiz, ki so izdelane na </t>
  </si>
  <si>
    <t>Opomba, v ceni tudi RF podkonstrukcija.</t>
  </si>
  <si>
    <t xml:space="preserve">prikrajšamo. Korenine lahko pomočimo v mešanico vode in zemlje, </t>
  </si>
  <si>
    <t xml:space="preserve">jo sedaj odkopljemo, le toliko, da lahko razporedimo korenine. Pokrijemo jih, </t>
  </si>
  <si>
    <t xml:space="preserve">kovinsko podkonstrukcijo podesta. Med deskami se izdela minimalni medsebojni </t>
  </si>
  <si>
    <t>so zaščiteni s brezbarvnim premazom proti gnilobi in mrčesu, ter puščeni v naravni barvi.</t>
  </si>
  <si>
    <t>PROSTOR ZA DELO IN UČENJE  SKUPAJ</t>
  </si>
  <si>
    <t xml:space="preserve">mlada drevesa lipe vzgojene v Sloveniji </t>
  </si>
  <si>
    <t>Protokolarno parkirišče</t>
  </si>
  <si>
    <t>A.XII</t>
  </si>
  <si>
    <t>prostor za delo in učenje</t>
  </si>
  <si>
    <t xml:space="preserve">ploščad ob vstopu </t>
  </si>
  <si>
    <t>odsrednja aleja</t>
  </si>
  <si>
    <t xml:space="preserve"> z direktnim nakladanjem oz .odrivanjem materiala  na gradbeno deponijo</t>
  </si>
  <si>
    <t>Široki strojni izkop v ravnem terenu III.ktg. za ureditev vstopne ploščadi,</t>
  </si>
  <si>
    <t xml:space="preserve"> PLOŠČAD OB VSTOPU V PARK</t>
  </si>
  <si>
    <t>Nasutje  pred izdelavo peščene poti ob poščadi z zdravim gramoznim tamponom,</t>
  </si>
  <si>
    <t xml:space="preserve">betonska klop U oblike. Klop se postavi na predhodno </t>
  </si>
  <si>
    <t xml:space="preserve">izdelane  točkovne temelje. </t>
  </si>
  <si>
    <t xml:space="preserve">PLOŠČAD OB VSTOPU </t>
  </si>
  <si>
    <t>PROSTOR ZA DELO IN UČENJE</t>
  </si>
  <si>
    <t>SKUPAJ  OSREDNJA ALEJA</t>
  </si>
  <si>
    <t>OSREDNJA ALEJA</t>
  </si>
  <si>
    <t>ploščad 50,91 + ploščad ob sosedu 35,6 x 10 % = 95,16</t>
  </si>
  <si>
    <t>betonska klop, vel. 800 x 60 x 76 cm</t>
  </si>
  <si>
    <t>ploščad 50,91 m2 + ploščad ob sosedu 35,6 m2</t>
  </si>
  <si>
    <t>vel. 300 x 60 x 5 cm</t>
  </si>
  <si>
    <t>Načrtovanje in izdelava enostranskega opaža roba talne plošče višine do 20 cm, opaž za vidni beton.</t>
  </si>
  <si>
    <t>viš - 0,00 do - 0,50 = 0,50 m</t>
  </si>
  <si>
    <t>P2.1 ploščad 113,66 + P2.2 ploščad 45,67 + prag 2,07 + K1 4,07 + K2 3,34 + K3 4,33 = 173,15 x 10% = 190,47 m2</t>
  </si>
  <si>
    <t>190,46 x 0,50=</t>
  </si>
  <si>
    <t>filtrski sloj: PP filc npr. POLYFELT TS 30</t>
  </si>
  <si>
    <t>P2.1 ploščad 113,66 + P2.2 ploščad 45,67 + prag 2,07 + K1 4,07 + K2 3,34 + K3 4,33 = 173,15 x 10 % = 190,47 m2</t>
  </si>
  <si>
    <r>
      <rPr>
        <b/>
        <sz val="10"/>
        <rFont val="Arial Narrow"/>
        <family val="2"/>
      </rPr>
      <t>(min 100 Mpa</t>
    </r>
    <r>
      <rPr>
        <sz val="10"/>
        <rFont val="Arial Narrow"/>
        <family val="2"/>
      </rPr>
      <t xml:space="preserve">) kompletno  z  vsemi pomožnimi deli in transporti. </t>
    </r>
  </si>
  <si>
    <t>P2.2 ploščad 45,47 x 0,30 = 13,64 x 10% = 15</t>
  </si>
  <si>
    <r>
      <rPr>
        <b/>
        <sz val="10"/>
        <rFont val="Arial Narrow"/>
        <family val="2"/>
      </rPr>
      <t>(min 40 Mpa</t>
    </r>
    <r>
      <rPr>
        <sz val="10"/>
        <rFont val="Arial Narrow"/>
        <family val="2"/>
      </rPr>
      <t xml:space="preserve">) kompletno  z  vsemi pomožnimi deli in transporti. </t>
    </r>
  </si>
  <si>
    <t>P2.1 ploščad 113,66 + prag 2,07 + K1 4,07 + K2 3,34 + K3 4,33 = 127,47 x 10% = 140,22 m2</t>
  </si>
  <si>
    <t xml:space="preserve">Dobava in vgrajevanje betona C 12/15 preseka 0,04 do 0,10 m3/m2 v </t>
  </si>
  <si>
    <t xml:space="preserve">podložne betone betonskega praga, AB klopi in tlaka osrednje ploščadi, deb 10 cm </t>
  </si>
  <si>
    <t>190,47 x 0,10 =</t>
  </si>
  <si>
    <t>Dobava vsega materiala in izdelava podloge za tlake - estriha,</t>
  </si>
  <si>
    <r>
      <t xml:space="preserve">PP </t>
    </r>
    <r>
      <rPr>
        <sz val="10"/>
        <rFont val="Arial Narrow"/>
        <family val="2"/>
      </rPr>
      <t>vlakna, vsebnost: 0,95 kg/m3</t>
    </r>
  </si>
  <si>
    <r>
      <t>npr</t>
    </r>
    <r>
      <rPr>
        <b/>
        <sz val="10"/>
        <rFont val="Arial Narrow"/>
        <family val="2"/>
      </rPr>
      <t>. FIBRIL s F120</t>
    </r>
    <r>
      <rPr>
        <sz val="10"/>
        <rFont val="Arial Narrow"/>
        <family val="2"/>
      </rPr>
      <t xml:space="preserve"> ali enakovredno</t>
    </r>
  </si>
  <si>
    <t>P2.1 ploščad 113,66 + P2.2 ploščad 45,67 = 159,33</t>
  </si>
  <si>
    <t xml:space="preserve">deb. 3 cm, končna obdelava je žgana. Izdelavo tlaka iz  plošč vel. 30 x 60cm, </t>
  </si>
  <si>
    <t xml:space="preserve">Kamnita obloga debeline min. 3 cm, se polaga v svežo cementno malto, na </t>
  </si>
  <si>
    <t>predhodno izdelano armirano  betonsko podlago , deb. 6 cm, frakcije 16-32 mm,</t>
  </si>
  <si>
    <t>ali v pesek. Kamnita  obloga se polaga v padcih min 2% po načrtu PZI.</t>
  </si>
  <si>
    <t xml:space="preserve">v deb. po izbiri projektanta. Za trajno zaščito kamna  se priporoča </t>
  </si>
  <si>
    <t>granitne plošče - žgane ali tlakovci v videzu kamna</t>
  </si>
  <si>
    <t>tip, dim., način polaganja po izbiri arhitekta</t>
  </si>
  <si>
    <r>
      <t xml:space="preserve">npr. </t>
    </r>
    <r>
      <rPr>
        <b/>
        <sz val="10"/>
        <rFont val="Arial Narrow"/>
        <family val="2"/>
      </rPr>
      <t>MAPEI - Keraflex</t>
    </r>
    <r>
      <rPr>
        <sz val="10"/>
        <rFont val="Arial Narrow"/>
        <family val="2"/>
      </rPr>
      <t xml:space="preserve"> ali enakovredno</t>
    </r>
  </si>
  <si>
    <t xml:space="preserve">Leseni del sedala na klopi K1, K2 in K3, </t>
  </si>
  <si>
    <t>betonska klop ,vel 683 x 60 x 76 cm</t>
  </si>
  <si>
    <t>vel. 683 x 60 x 5 cm</t>
  </si>
  <si>
    <t>macesna GK 24 ali kostanja, deb. 5 cm, ki se nevidno pritrdi na betonsko</t>
  </si>
  <si>
    <t>vel. 562 x 60 x 5 cm</t>
  </si>
  <si>
    <t>betonska klop, vel. 727 x 60 x 76 cm</t>
  </si>
  <si>
    <t>kompl.</t>
  </si>
  <si>
    <t>vel. 727 x 60 x 5 cm</t>
  </si>
  <si>
    <t>Razna dodatna - nepredvidena dela, ki se pojavijo  in se težko predvidijo.</t>
  </si>
  <si>
    <t xml:space="preserve">s strani nadzornega organa investitorja in vpisan v gradbeni dnevnik. Za nepredvidna dela </t>
  </si>
  <si>
    <t>122,11 + 39,21 = 161,32 x 10% = 177,45 x 0,30 =</t>
  </si>
  <si>
    <t xml:space="preserve">nabijanje raščenega terena, pred izvedbo tamponskih nasipov ali podložnega </t>
  </si>
  <si>
    <t>betona za izdelavo temeljev, z vsemi pomožnimi deli.</t>
  </si>
  <si>
    <t xml:space="preserve">Izvedba vidne dilatacije talne plošče. Vstavitev Al mozničnega profila, po potrebi rezanje in izvedba tesnenja rege </t>
  </si>
  <si>
    <t>s PU trajno elastičnim kitom</t>
  </si>
  <si>
    <t xml:space="preserve">(min. 40 Mpa) kompletno  z  vsemi pomožnimi deli in transporti. </t>
  </si>
  <si>
    <t>95,16 x 0,20 =</t>
  </si>
  <si>
    <t xml:space="preserve">Na tretjini klopi je sedalo, ki je izdelano  iz macesnovega lesa, ki se nevidno pritrjuje s pločevino iz nerjavečega </t>
  </si>
  <si>
    <t xml:space="preserve"> - videz je pesek dolomitni drobljenec D max. 16 mm. </t>
  </si>
  <si>
    <t xml:space="preserve">Posebna receptura za prani beton iz frakcije dolomitni drobljenec, D max. 16 mm. </t>
  </si>
  <si>
    <t>Izvedba vidne dilatacije talne plošče. Vstavitev Al mozničnega profila, po potrebi rezanje in izvedba tesnenja rege s PU trajno elastičnim kitom.</t>
  </si>
  <si>
    <t>KV ura</t>
  </si>
  <si>
    <t xml:space="preserve">Vsi izdelki se morajo izdelati po načrtih z dodano vrednostjo, </t>
  </si>
  <si>
    <t xml:space="preserve">(ne tipskih izvedb), po detajlnem navodilu projektanta in priloženih </t>
  </si>
  <si>
    <t>Široki strojni globoki izkop v ravnem terenu III. ktg. za ureditev ploščadi z obeliskom,</t>
  </si>
  <si>
    <t xml:space="preserve">z direktnim nakladanjem oz.odrivanjem materiala na gradbeno deponijo na </t>
  </si>
  <si>
    <t>35,89 x 0,50 =</t>
  </si>
  <si>
    <t xml:space="preserve">III. ktg, z direktnim nakladanjem oz. odrivanjem materiala na rob izkopa, ter kasnejše </t>
  </si>
  <si>
    <t>zasipavanje. Globina izkopa je povprečno 102 cm. Izkop izvršiti do spodnjega nivoja</t>
  </si>
  <si>
    <t>podložnega betona in do spodnjega nivoja tamponskega nasutja pod tlaki ZU.</t>
  </si>
  <si>
    <t>viš. -0,50 do -1,02 = 0,52 m</t>
  </si>
  <si>
    <t>2,2 x 2,2 + 10%</t>
  </si>
  <si>
    <t xml:space="preserve">Planiranje dna  izkopa za talno ploščo v zemljišču III. ktg. in strojno nabijanje </t>
  </si>
  <si>
    <t xml:space="preserve">raščenega terena, pred izvedbo tamponskih nasipov ali podložnega betona </t>
  </si>
  <si>
    <t>Nasutje pred izdelavo tlakov ploščadi ob obelisku  z zdravim gramoznim tamponom,</t>
  </si>
  <si>
    <t>prodnati drenažni nasip ali skalni drobljenec v povp. Deb. 30 cm, kompletno z dobavo,</t>
  </si>
  <si>
    <t xml:space="preserve">(min. 40 Mpa), z vsemi pomožnimi deli in transporti. </t>
  </si>
  <si>
    <t>35,89 x 0,30 =</t>
  </si>
  <si>
    <t>Dobava in vgrajevanje betona C 12/15 preseka 0,04 do 0,10 m3/m2</t>
  </si>
  <si>
    <t xml:space="preserve">v podložne betone temelja obeliska in betonske plošče, deb. 10 cm </t>
  </si>
  <si>
    <t xml:space="preserve">kompletno z vsemi pomožnimi deli in transporti. </t>
  </si>
  <si>
    <t>35,89 * 0,1</t>
  </si>
  <si>
    <t xml:space="preserve">Dobava in vgrajevanje betona C 25/30, XC2, preseka do 0,30 m3/m2 v armirano </t>
  </si>
  <si>
    <t>konstrukcijo točkovnega temelja obeliska, kompletno z armaturo, vsemi</t>
  </si>
  <si>
    <t>2,2 x 2,2 x 0,7</t>
  </si>
  <si>
    <t>Obračun po dejanski izmeri v m, višine  47 cm.</t>
  </si>
  <si>
    <t>2 x 3,14 x 0,90 x viš. 0,47 =</t>
  </si>
  <si>
    <t>m</t>
  </si>
  <si>
    <t xml:space="preserve">Dobava, transport in montaža obeliska z grbom, vel. 40 x 60 in 30 x 60, </t>
  </si>
  <si>
    <t>viš. 5,72 m, ki se izdela iz umetnega belega kamna. Ploskve stebra se obdelajo -</t>
  </si>
  <si>
    <t xml:space="preserve">je umeščena himna Republike Slovenije, v tehniki bronaste inkrustacije, na južni strani pa nosi grb Republike Slovenije </t>
  </si>
  <si>
    <t xml:space="preserve">izveden reliefno v bronu. Sidranje obeliska se izvede z jeklenimi sidri, v predhodno </t>
  </si>
  <si>
    <t>izdelan AB točkovni temelj. Vse izdelano po načrtu projektanta in usklajeno</t>
  </si>
  <si>
    <t xml:space="preserve"> - videz je pesek dolomitni drobljenec D max 16 mm. </t>
  </si>
  <si>
    <t xml:space="preserve">Posebna receptura za prani beton iz frakcije dolomitni drobljenec, Dmax 16 mm. </t>
  </si>
  <si>
    <t>dokumentacijo in uskladitve s projektantom.</t>
  </si>
  <si>
    <t>Široki strojni globoki izkop v ravnem terenu III. ktg. za ureditev ploščadi ob lipi</t>
  </si>
  <si>
    <t xml:space="preserve">z direktnim nakladanjem oz. odrivanjem materiala na gradbeno deponijo na </t>
  </si>
  <si>
    <t xml:space="preserve">z direktnim nakladanjem oz. odrivanjem materiala na gradbeno deponijo </t>
  </si>
  <si>
    <t>na gradbišču, ter kasnejše zasipavanje in izravnavo parcele. Globina izkopa je 50cm.</t>
  </si>
  <si>
    <t>66,96 x 0,30 =</t>
  </si>
  <si>
    <t>Strojno ročni izkop za poglobitev na mestu  postavitve kamnov, v terenu III. ktg.</t>
  </si>
  <si>
    <t xml:space="preserve">na globini 90 cm, z direktnim nakladanjem oz.odrivanjem materiala na rob izkopa, </t>
  </si>
  <si>
    <t>ter  kasnejše zasipavanje.Globina izkopa je povprečno 90 cm.</t>
  </si>
  <si>
    <t>viš -0,30 do -0,90 = 0,60 m</t>
  </si>
  <si>
    <t>1,80 x 1,80 x viš 0,90 = 2,91 x 6 kom =</t>
  </si>
  <si>
    <t xml:space="preserve">Planiranje dna izkopa za talno ploščo v zemljišču III. ktg. in strojno nabijanje </t>
  </si>
  <si>
    <t>Nasutje  pred izdelavo tlakov ploščadi ob lipi z zdravim gramoznim tamponom,</t>
  </si>
  <si>
    <t>prodnati drenažni nasip ali skalni drobljenec v povp. deb. 20 cm, kompletno z dobavo,</t>
  </si>
  <si>
    <t xml:space="preserve">nasipanjem, razstiranjem in utrjevanjem v plasteh po 10 cm, do predpisane zbitosti </t>
  </si>
  <si>
    <t xml:space="preserve">(min. 40 Mpa) kompletno z vsemi pomožnimi deli in transporti. </t>
  </si>
  <si>
    <t>54,4 x viš. 0,20 =</t>
  </si>
  <si>
    <t xml:space="preserve">travnih rešetk npr. RECYFIX &amp; GREEN SUPER, ki so izdelane  </t>
  </si>
  <si>
    <t>iz UV stabilizirane umetne mase (polietilen z visoko gostoto),</t>
  </si>
  <si>
    <t xml:space="preserve">ki je zelo odporna na udarce in je iz 100 % sortno recikliranega </t>
  </si>
  <si>
    <t>materiala, preverjena obremeniev 4000 kN/m2.</t>
  </si>
  <si>
    <t>Dimenzije rešetk cca. 387 x 334 x 38 mm, oz. cca. 5,90 kosov/m2.</t>
  </si>
  <si>
    <t>Dobava in izdelava nasutja iz prodnikov, vel. 8-16 mm, v radiju 2,00 m</t>
  </si>
  <si>
    <t>višine 2 cm, kompletno z vsemi  pomožnimi deli in materialom.</t>
  </si>
  <si>
    <t>(3,14 x 2,00 x 2,00 = 12,56) x 0,20 =</t>
  </si>
  <si>
    <t xml:space="preserve">viš. 10 cm, deb. 8 mm, izdelano po detajlu  projektanta, kompletno s fiksiranjem z  </t>
  </si>
  <si>
    <t>2 x 3,14 x 2,00 =</t>
  </si>
  <si>
    <t>ob lipi, ter postavitev na podložni beton ter obbetoniranje do višine 30 cm,</t>
  </si>
  <si>
    <r>
      <rPr>
        <b/>
        <sz val="10"/>
        <rFont val="Arial Narrow"/>
        <family val="2"/>
      </rPr>
      <t>kamni K1, K4</t>
    </r>
    <r>
      <rPr>
        <sz val="10"/>
        <rFont val="Arial Narrow"/>
        <family val="2"/>
      </rPr>
      <t>, vel. cca. 60 x 60 x viš. 1,10, ki služijo kot nosilec klopi</t>
    </r>
  </si>
  <si>
    <t>skrit pod klopjo.</t>
  </si>
  <si>
    <r>
      <rPr>
        <b/>
        <sz val="10"/>
        <rFont val="Arial Narrow"/>
        <family val="2"/>
      </rPr>
      <t>kamni K2, K3</t>
    </r>
    <r>
      <rPr>
        <sz val="10"/>
        <rFont val="Arial Narrow"/>
        <family val="2"/>
      </rPr>
      <t>,K5  vel. cca. 60 x 60 x viš. 1,65, ki služijo kot nosilec klopi</t>
    </r>
  </si>
  <si>
    <t>in pogleda skozi klop in tvori naslon.</t>
  </si>
  <si>
    <r>
      <rPr>
        <b/>
        <sz val="10"/>
        <rFont val="Arial Narrow"/>
        <family val="2"/>
      </rPr>
      <t>kamen MK</t>
    </r>
    <r>
      <rPr>
        <sz val="10"/>
        <rFont val="Arial Narrow"/>
        <family val="2"/>
      </rPr>
      <t>, vel. cca. 60 x 60 x viš. 1,10, ki postane mejni kamen</t>
    </r>
  </si>
  <si>
    <t xml:space="preserve">Dobava vsega materiala in izdelava lesene klopi, ki se izdela iz </t>
  </si>
  <si>
    <t>lesa macesna GL 24 ali kostanja, deb. 8 cm, ki se nevidno pritrdijo  na kovinsko podkonstrukcijo iz</t>
  </si>
  <si>
    <t>nerjavečega jekla, ki je pritrjena na kamne, izdelano po detajlih projektanta.</t>
  </si>
  <si>
    <t>Vrsto lesa, obliko in način polaganja določi projektant. Les je zaščiten z brezbarvnim</t>
  </si>
  <si>
    <t>Lesena klop, šir. 60 cm, je izdelana iz dveh delov.</t>
  </si>
  <si>
    <t xml:space="preserve">Nato namestimo žično mrežo proti voluharju. Za to potrebujemo </t>
  </si>
  <si>
    <t>ker jih lahko poškoduje. Če nimamo rudninskega gnojila, lahko dodamo</t>
  </si>
  <si>
    <t>kateri lahko dodamo fungicid (0,3 % Captan, 0,2 % Previcur N, 0,25% Antrakol...). </t>
  </si>
  <si>
    <t xml:space="preserve">z boljšo zemljo, kateri lahko dodamo 1/3 šote ali star dobro predelan kompost, </t>
  </si>
  <si>
    <t>vendar brez dodanih mineralnih gnojil. Med zasipavanjem sadiko rahlo stresamo, </t>
  </si>
  <si>
    <t>Upoštevati moramo, da se bo zemlja pozneje rahlo posedla. </t>
  </si>
  <si>
    <t>Dobava drevesa - LIPE vzgojene v Sloveniji, po izbiri projektanta. Lipa naj bo visoka vsaj 7,0 m</t>
  </si>
  <si>
    <t>Razna dodatna- nepredvidena dela, ki se pojavijo  in se težko predvidijo.</t>
  </si>
  <si>
    <t xml:space="preserve">se lahko izdela dodatna ponudba ali se obračun izdela na osnovi analiz, ki so izdelane na </t>
  </si>
  <si>
    <t>gradbišču, ter kasnejše zasipavanje in izravnavo parcele. Globina izkopa je 30 cm.</t>
  </si>
  <si>
    <t>viš +- 0,00 do -0,30= 0,30 m</t>
  </si>
  <si>
    <t>23,26 x 0,30 =</t>
  </si>
  <si>
    <t>Izkop izvršiti do spodnjega nivoja tamponskega nasutja pod tlaki prostora.</t>
  </si>
  <si>
    <t xml:space="preserve">Strojno ročni izkop za poglobitev na mestu pasovnih temeljev, v terenu III. ktg. za </t>
  </si>
  <si>
    <t>izkopa, za kasnejše zasipavanje. Globina izkopa je povprečno 90 cm.</t>
  </si>
  <si>
    <t>Izkop izvršiti do spodnjega nivoja podložnega betona pasovnih temeljev.</t>
  </si>
  <si>
    <t>viš. -0,30 do -0,90 = 0,60 m</t>
  </si>
  <si>
    <t>10,07 x viš. 0,60 =</t>
  </si>
  <si>
    <t xml:space="preserve">(min 40 Mpa) kompletno z vsemi pomožnimi deli in transporti. </t>
  </si>
  <si>
    <t>23,26 x 0,20 =</t>
  </si>
  <si>
    <t>Dobava in vgrajevanje betona C 12/15 preseka 0,04 do 0,10 m3/m2,</t>
  </si>
  <si>
    <t xml:space="preserve">v podložne betone pasovnega temelja in tlakov, deb. 10 cm </t>
  </si>
  <si>
    <t>23,26 x 0,10 =</t>
  </si>
  <si>
    <t>19,21 + 0,60 =</t>
  </si>
  <si>
    <t xml:space="preserve">Dobava in montaža kovinskih HEB 120 nosilcev  in HOP 40 x 40 x 3 in 80 x 80 x 4, kot podkonstrukcija </t>
  </si>
  <si>
    <t>in lesene podkonstrukcije 10 x 14 cm na medsebojni razdalji  50 cm.</t>
  </si>
  <si>
    <t>Vsi kovinski deli so pocinkani in premazani s prašno antracit barvo.</t>
  </si>
  <si>
    <t>Klopi in mize se izdela iz HOP profila 80 x 80 x 4 mm.</t>
  </si>
  <si>
    <t>HEB 120  8,75 + 4 x 2,60 = 19,15 x 19,96 kg/m1 =</t>
  </si>
  <si>
    <t>HOP 40 x 40 x 3mm, 2,60 x 10 kom x 3,29 =</t>
  </si>
  <si>
    <t xml:space="preserve">HOP  80 x 80 x 4 mm, </t>
  </si>
  <si>
    <t>mize 4 x 1,60 x 3 kom + 0,75 x 3 x 3 kom = 25,95 x 9,33 kg/m1 =</t>
  </si>
  <si>
    <t>klopi  1,15 x 24 kom = 27,60 x 9,33 kg/m1 =</t>
  </si>
  <si>
    <t>Dodatek za zvare, razrez, vijaki  10%</t>
  </si>
  <si>
    <t>odmik, do 1 cm. Podest se predvidi, da bo v višini tlakovanega dela. Vsi leseni deli so</t>
  </si>
  <si>
    <t>Vrsto lesa, obliko in način polaganja določi projektant. Izdelano po detajlu projektanta PZI.</t>
  </si>
  <si>
    <t>Leseni podest, velikosti , šir 231 - 357, dolžine 855 cm.</t>
  </si>
  <si>
    <t>lesa macesen GL 24 ali kostanj, ki se nevidno pritrdijo  na predhodno izdelano podkonstrukcijo, izdelano</t>
  </si>
  <si>
    <t xml:space="preserve">iz HOP profilov 80 x 80 x 4 mm. Vsi leseni deli so zaščiteni  proti gnilobi in mrčesu z brezbarvnim </t>
  </si>
  <si>
    <t xml:space="preserve">premazom, ter puščen v naravni barvi. Izdelano po  detajlu projektanta PZI. Vrsto lesa, obliko </t>
  </si>
  <si>
    <t>in način polaganja določi projektant. Izdelano po detajlu projektanta PZI.</t>
  </si>
  <si>
    <t>miza  0,70 x 1,60 = 1,12 x 3 kom =</t>
  </si>
  <si>
    <t>klopi 1,05 x 1,60 = 1,68 x 3 kom =</t>
  </si>
  <si>
    <t>klopi 8,55 x 0,60 =</t>
  </si>
  <si>
    <t>Strojno ročni izkop za izdelabvo temeljev</t>
  </si>
  <si>
    <t>izkop v terenu III. ktg, z odmetom na rob izkopa, za kasnejše zasipavanje.</t>
  </si>
  <si>
    <t>viš + 0,00 do -0,30 = 0,30</t>
  </si>
  <si>
    <t xml:space="preserve">Planiranje dna izkopa za točkovne in pasovne temelje in pot v zemljišču III. ktg. in strojno </t>
  </si>
  <si>
    <t>Globina izkopa je povprečno 0,5 m. Izkop izvršiti do spodnjega nivoja podložnega</t>
  </si>
  <si>
    <t>122,11 + 39,21 = 161,32 x 10% =</t>
  </si>
  <si>
    <t>prodnati drenažni nasip ali skalni drobljenec v povp. deb 20 cm, kompletno z dobavo,</t>
  </si>
  <si>
    <t xml:space="preserve">(min 40 Mpa) kompletno  z  vsemi pomožnimi deli in transporti. </t>
  </si>
  <si>
    <t>122,11 + 39,21 = 161,32 x 10% = 177,45 x 0,20 =</t>
  </si>
  <si>
    <t>Razna dodatna - nepredvidena dela, ki se pojavijo in se težko predvidijo.</t>
  </si>
  <si>
    <t xml:space="preserve"> in zasaditev, ki se zasadi v nasutje peščenega substrata.</t>
  </si>
  <si>
    <t>grmovnica lovorikovec, vzgojena v Sloveniji</t>
  </si>
  <si>
    <t>35,00 x 3,00 = 105,00 x 0,70 kom/m2 = 75,00 kom</t>
  </si>
  <si>
    <t>in zasaditev, ki se zasadi v nasutje peščenega substrata.</t>
  </si>
  <si>
    <t xml:space="preserve">Hortikulturna zasaditev mladih dreves lip, kompletno z izkopom   </t>
  </si>
  <si>
    <t>SKUPAJ  ZASADITEV</t>
  </si>
  <si>
    <t>ZASADITEV</t>
  </si>
  <si>
    <t xml:space="preserve">in normativi, požarni in varnostni elaborat upoštevati predpise iz varstva pri delu, projektno dokumentacijo </t>
  </si>
  <si>
    <t xml:space="preserve">in normativi, ter upoštevati požarni in varnostni elaborat, predpise iz varstva pri delu, projektno </t>
  </si>
  <si>
    <t xml:space="preserve">Drogovi so utemeljeni pod nivojem tlaka z s točkovnimi AB temelji valjaste oblike. Stik med </t>
  </si>
  <si>
    <t>drogovi in betonskim temeljem se izvede s kovinskim čevljem.</t>
  </si>
  <si>
    <t xml:space="preserve">Strojno ročni izkop za točkovne temelje drogov za zastave, v terenu III. ktg. za </t>
  </si>
  <si>
    <t>Globina izkopa je povprečno 110 cm. Izkop izvršiti do podložnega betona</t>
  </si>
  <si>
    <t>viš +-0,00 do -1,10 = 1.10 m</t>
  </si>
  <si>
    <t>1,80 x 1,80 x 0,41 = 1,32 x 3 kom =</t>
  </si>
  <si>
    <t xml:space="preserve">Planiranje dna  izkopa za temelj  v zemljišču III. ktg. in strojno nabijanje </t>
  </si>
  <si>
    <t>raščenega terena, pred izvedbo podložnega betona točkovnih temeljev,</t>
  </si>
  <si>
    <t>1,80 x 1,80 = 3,24 x 3 kom =</t>
  </si>
  <si>
    <t>v podložne betone točkovnih temeljev drogov, deb. 10 cm, kompletno</t>
  </si>
  <si>
    <t>1,00 x 1,00 x 3 kom x 0,10 =</t>
  </si>
  <si>
    <t xml:space="preserve">Dobava in vgrajevanje betona C 25/30, XC2 , preseka do 0,30 m3/m2 v armirano </t>
  </si>
  <si>
    <t>3,14 x 0,60 x 0,60 x viš. 0,60 = 0,68 x 3 kom =</t>
  </si>
  <si>
    <t>remanatom, kompletno s prenosom materiala do mesta vgraditve, opaženjem,</t>
  </si>
  <si>
    <t>2 x 3,14 x 0,60 x viš. 0,60 = 2,26 x 3 kom =</t>
  </si>
  <si>
    <t xml:space="preserve">Dobava, transport in montaža drogov za zastave. Stik med kovinskim drogom </t>
  </si>
  <si>
    <t>in temeljem je izveden iz posebej oblikovanega čevlja viš. 74 cm, izdelan po detajlu</t>
  </si>
  <si>
    <t xml:space="preserve">Končna obdelava kovinskih delov se uskladi s projektantom. Kovinski del je vstavljen v </t>
  </si>
  <si>
    <t>za tako dolžino droga je 1,50 x 0,75 m.</t>
  </si>
  <si>
    <t>drog viš. 5,44 m, kovinski čevelj fi 12 cm, in viš. 74 cm.</t>
  </si>
  <si>
    <t xml:space="preserve">Nasproti vhoda v park je na prostoru tlakovanem s kamni v travi občasno protokolarno </t>
  </si>
  <si>
    <t xml:space="preserve">parkirišče. </t>
  </si>
  <si>
    <t xml:space="preserve">Planiranje  obstoječega parkirišča za manjšo izravnavo, ter strojno nabijanje </t>
  </si>
  <si>
    <t xml:space="preserve">obstoječega nasutja, pred izvedbo povozne površine, kompletno z </t>
  </si>
  <si>
    <t>npr. RECYFIX &amp; GREEN SUPER, ki so izdelane  iz UV stabilizirane umetne</t>
  </si>
  <si>
    <t>mase (polietilen z visoko gostoto), ki je zelo odporna na udarce in je iz 100% sortno</t>
  </si>
  <si>
    <t>recikliranega materiala, preverjena obremeniev 4000 kN/m2.</t>
  </si>
  <si>
    <t>Travne rešetke se polagajo na predhodno izdelano podlago iz nasutja</t>
  </si>
  <si>
    <t>Dimenzije rešetk cca. 387 x 334 x 38 mm, oz. cca 5,90 kosov/m2.</t>
  </si>
  <si>
    <t xml:space="preserve">viš. 10 cm, deb. 8 mm, izdelano po detajlu projektanta, kompletno s fiksiranjem z  </t>
  </si>
  <si>
    <t>6,65 + 9,01 =</t>
  </si>
  <si>
    <t>1 kos, avtomatski potopni steber</t>
  </si>
  <si>
    <t>1 kpl krmilna elektronika z ABS plastičnim ohišjem</t>
  </si>
  <si>
    <t>1 kos detektor s predizdelano zanko</t>
  </si>
  <si>
    <t>1 kos decoder 1000 in sprejemnik</t>
  </si>
  <si>
    <t>1 kos oddajnik - 2 kanalni</t>
  </si>
  <si>
    <t>Planiranje  obstoječega in izkopanega materiala in izdelava profilov zelenic</t>
  </si>
  <si>
    <t>po terenu, kompletno z delnim nasipavanjem ob opornih zidovih,</t>
  </si>
  <si>
    <t>kompletno z vsemi pomožnimi deli in materiali. V višini od 0 - 50 cm.</t>
  </si>
  <si>
    <t xml:space="preserve">Dobava in postavitev posameznih betonskih  plošč vel. 90 x 30 x 10 cm, ki se </t>
  </si>
  <si>
    <t>v enakomernih razdaljah postavijo kot hojine po zelenih površihnah.</t>
  </si>
  <si>
    <t>površino, v višini 20 cm.</t>
  </si>
  <si>
    <t xml:space="preserve">Dobava in nasipanje humusa in zatravitev obstoječih in novih </t>
  </si>
  <si>
    <t>zelenic s komporimiranjem in planiranjem v deb. do 10 cm,</t>
  </si>
  <si>
    <t>kompletno z vsemi pomožnimi deli in materiali, s točnostjo +- 1,0 cm.</t>
  </si>
  <si>
    <t xml:space="preserve">Valjanje površin in zatravitev, kompletno </t>
  </si>
  <si>
    <t>z vsemi pomožnimi deli.</t>
  </si>
  <si>
    <t xml:space="preserve">in odmet na rob jarka in kasnejše zasipanje. Širina jarkov do 0,60 in </t>
  </si>
  <si>
    <t xml:space="preserve">globine do 0,80 m. 0,8 - 0,5 = 0,3 m </t>
  </si>
  <si>
    <t>17,8 * 0,6 * 0,3 =</t>
  </si>
  <si>
    <t xml:space="preserve">in polaganje kanalizacijskih PVC DN 160-400, minimalne togosti SN &gt; 8 kN/m2, </t>
  </si>
  <si>
    <t>v skladu s standardom SIST EN 1401-1. Cevi je potrebno stikovati z gumi tesnili.</t>
  </si>
  <si>
    <t xml:space="preserve">Cevi, ki imajo manj kot 0,80 m prekritja nad temenom cevi je potrebno </t>
  </si>
  <si>
    <t xml:space="preserve">Planiranje dna  izkopa za polganaje meteornih cevi v naklonu 1%  v zemljišču III. ktg. in strojno nabijanje </t>
  </si>
  <si>
    <t>raščenega terena.</t>
  </si>
  <si>
    <t xml:space="preserve">Dobava materiala in izdelava tipske ponikovalnice iz </t>
  </si>
  <si>
    <t>betonskih cevi fi  80 cm, kompletno z izkopom, s perforirano</t>
  </si>
  <si>
    <t>betonsko cevjo, globine do 3,00 m, povozni LTŽ pokrov fi 60 cm</t>
  </si>
  <si>
    <t xml:space="preserve">kroglami, ter vgrajevanje gramoznih filternih slojev. Izdelava </t>
  </si>
  <si>
    <t>globina ponikovalnice 3,00 m</t>
  </si>
  <si>
    <t>Pazljivo vrtanje z diamantnim svedrom fi 25 mm skozi finalni tlak do cevi - za odtekanje vode</t>
  </si>
  <si>
    <t>Dobava in vgraditev talnih svetilk, kompletno z razvodom elektro instalacij.</t>
  </si>
  <si>
    <t>OPOMBA: priključek razsvetljave se izvede preko Fakultete za upravo.</t>
  </si>
  <si>
    <t>132,81 m kablov</t>
  </si>
  <si>
    <t xml:space="preserve">  - Nabava, dobava, vgraditev peščenega materiala granulacije 4-8 mm za peščeno </t>
  </si>
  <si>
    <t xml:space="preserve">    ležišče cevi (posteljica) v debelini 15 cm in komprimacijo do stopnje 95% SPP.</t>
  </si>
  <si>
    <t xml:space="preserve"> -  Nabava, dobava, vgraditev peščenega materiala granulacije 4-16 mm za peščeni </t>
  </si>
  <si>
    <t xml:space="preserve">    obsip cevi v debelini minimalno 30 cm in komprimacijo do stopnje 95% SPP.</t>
  </si>
  <si>
    <t xml:space="preserve">  -  Polaganje gibljive energetske cevi -2 x 132,81 m, fi 65 </t>
  </si>
  <si>
    <t xml:space="preserve">  -  Polaganje ozemljitev -pocinkani jekleni trak FeZn c 25 x 4 mm, dolžine 132,81 m</t>
  </si>
  <si>
    <t xml:space="preserve"> -   izdelava bet. jaška fi 40, z vodotesno dozo za razvod kablov IP 67</t>
  </si>
  <si>
    <t xml:space="preserve">    "ELEKTRO KABEL". Trak mora biti vgrajen 30 cm pod terenom.</t>
  </si>
  <si>
    <t xml:space="preserve">    - Dobava in polganje kabel 5 x 32 + 132,81 = 225,00 m, NYM 3 x 2.5 mm2</t>
  </si>
  <si>
    <t>Točkovne talne luči dimenzije fi 85 mm z možnostjo prilagajanja kota in širine snopa na način</t>
  </si>
  <si>
    <t>da se osvetljuje zgolj obelisk in drevo.</t>
  </si>
  <si>
    <t>Zaščita proti prahu in vlagi IP68. Barva svetlobe 2700 K.</t>
  </si>
  <si>
    <t xml:space="preserve"> barva svetlobe 2700 K, kompletno z vsemi prevezavami </t>
  </si>
  <si>
    <t>do elekto omerice, oziroma razvoda.</t>
  </si>
  <si>
    <t xml:space="preserve">in odmet na rob  jarka in kasnejše zasipanje. Širina jarkov do 0,40 in </t>
  </si>
  <si>
    <t>globina 90 cm, 0,9 - 0,6; 0,4 m</t>
  </si>
  <si>
    <t>0,4 x 0,4 x 23,59</t>
  </si>
  <si>
    <t>Dobava in montaža jaška z ventilom za zapiranje vode v morebitnem pitniku, izpustnim ventilom</t>
  </si>
  <si>
    <t>zasaditev</t>
  </si>
  <si>
    <t>A.XII.</t>
  </si>
  <si>
    <t>A.XIII.</t>
  </si>
  <si>
    <t xml:space="preserve">in normativi, upoštevati predpise iz varstva pri delu, projektno dokumentacijo, </t>
  </si>
  <si>
    <t xml:space="preserve">varnostni in požari elaborat in dejansko stanje na objektu. </t>
  </si>
  <si>
    <t xml:space="preserve">varnostni in požarni elaborat in dejansko stanje na objektu. </t>
  </si>
  <si>
    <t>se obračunava na osnovi računov javnih podjetij + 5% man. str.)</t>
  </si>
  <si>
    <t>spelje v gradbiščni objekt oziroma kontejner (elektrika, voda).</t>
  </si>
  <si>
    <t xml:space="preserve">Planiranje dna  izkopa za v zemljišču III. ktg. in strojno nabijanje </t>
  </si>
  <si>
    <t>ploščad 50,91 + ploščad ob sosedu 35,6 m2</t>
  </si>
  <si>
    <t>Dobava in montaža betonske klopi iz litega betona deb. 12 cm, ki je izdelana kot</t>
  </si>
  <si>
    <t>macesna GL 24 ali kostanja, deb. 5 cm, ki se nevidno pritrdi na betonsko</t>
  </si>
  <si>
    <t>klop z RF pločevino, izdelano po detajlih projektanta.</t>
  </si>
  <si>
    <t xml:space="preserve">in normativi, upoštevati požarni in varnostni elaborat, predpise iz varstva pri delu, projektno dokumentacijo, </t>
  </si>
  <si>
    <t>P2.1 ploščad 113,66 + P2.2 ploščad 45,67 + prag 2,07 + K1 4,07 + K2 3,34 + K3 4,33 = 173,15 x 10%=190,47 m2</t>
  </si>
  <si>
    <t>prodnati drenažni nasip ali skalni drobljenec v povp. deb. 30 cm,kompletno z dobavo,</t>
  </si>
  <si>
    <t>Izdelava, dobava in montaža kamnitega tlaka  iz granita</t>
  </si>
  <si>
    <t xml:space="preserve">betonska klop U oblike, ob osrednji ploščadi, ki se postavijo na predhodno izdelan </t>
  </si>
  <si>
    <t>betonska klop, vel. 562 x 60 x 76 cm</t>
  </si>
  <si>
    <t xml:space="preserve">varnostnim in požarnim elaboratom in dejansko stanje na objektu. </t>
  </si>
  <si>
    <t>gradbišču, ter kasnejše zasipavanje in izravnavo parcele. Globina izkopa je 50 cm.</t>
  </si>
  <si>
    <t>izdelava Zdravljice v bronasti inkrustaciji</t>
  </si>
  <si>
    <t>Široki strojni globoki izkop v ravnem terenu III. ktg. za ureditev podesta,</t>
  </si>
  <si>
    <t xml:space="preserve">temelje podesta, z direktnim nakladanjem oz. odrivanjem matriala na rob </t>
  </si>
  <si>
    <t>za izdelavo temeljev in tlakov podesta, z vsemi pomožnimi deli.</t>
  </si>
  <si>
    <t>Nasutje pred izdelavo tlakov podesta z zdravim gramoznim tamponom,</t>
  </si>
  <si>
    <t>konstrukcijo pasovnega temelja podesta, kompletno armaturo , ter vsemi pomožnimi</t>
  </si>
  <si>
    <t xml:space="preserve">Dobava materiala in izdelava dvostranskega opaža pasovenga temelja podesta z </t>
  </si>
  <si>
    <t>z direktnim nakladanjem oz. odrivanjem materiala na rob izkopa, ter zasipanje.</t>
  </si>
  <si>
    <t>konstrukcijo okroglega točkovne temelje drogov, viš. 60 cm, kompletno armaturo,</t>
  </si>
  <si>
    <t xml:space="preserve">Dobava materiala in izdelava okroglega opaža točkovnih temeljev drogov z deskami-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</si>
</sst>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\ %"/>
    <numFmt numFmtId="173" formatCode="mm/yy"/>
    <numFmt numFmtId="174" formatCode="0.0"/>
    <numFmt numFmtId="175" formatCode="_-* #,##0.00\ _S_I_T_-;\-* #,##0.00\ _S_I_T_-;_-* \-??\ _S_I_T_-;_-@_-"/>
    <numFmt numFmtId="176" formatCode="0&quot;. &quot;"/>
    <numFmt numFmtId="177" formatCode="#,##0.00\ [$€-1]"/>
    <numFmt numFmtId="178" formatCode="#,##0.0000"/>
    <numFmt numFmtId="179" formatCode="_-* #,##0.00&quot; SIT&quot;_-;\-* #,##0.00&quot; SIT&quot;_-;_-* \-??&quot; SIT&quot;_-;_-@_-"/>
    <numFmt numFmtId="180" formatCode="0.000"/>
    <numFmt numFmtId="181" formatCode="0.0000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\ _S_I_T_-;\-* #,##0.0\ _S_I_T_-;_-* \-??\ _S_I_T_-;_-@_-"/>
    <numFmt numFmtId="186" formatCode="_-* #,##0.000\ _S_I_T_-;\-* #,##0.000\ _S_I_T_-;_-* \-??\ _S_I_T_-;_-@_-"/>
    <numFmt numFmtId="187" formatCode="_-* #,##0\ _S_I_T_-;\-* #,##0\ _S_I_T_-;_-* \-??\ _S_I_T_-;_-@_-"/>
    <numFmt numFmtId="188" formatCode="[$-424]d\.\ mmmm\ yyyy"/>
    <numFmt numFmtId="189" formatCode="#,##0.00_ ;\-#,##0.00\ "/>
    <numFmt numFmtId="190" formatCode="#,##0.000"/>
    <numFmt numFmtId="191" formatCode="#,##0.00000"/>
    <numFmt numFmtId="192" formatCode="#,##0.000000"/>
    <numFmt numFmtId="193" formatCode="#,##0.0"/>
    <numFmt numFmtId="194" formatCode="&quot;Yes&quot;;&quot;Yes&quot;;&quot;No&quot;"/>
    <numFmt numFmtId="195" formatCode="[$-424]#,##0.00"/>
    <numFmt numFmtId="196" formatCode="#,##0.00\ &quot;€&quot;"/>
    <numFmt numFmtId="197" formatCode="#,##0.00&quot; &quot;[$€-424];[Red]&quot;-&quot;#,##0.00&quot; &quot;[$€-424]"/>
    <numFmt numFmtId="198" formatCode="#,##0.00\ [$€-424];\-#,##0.00\ [$€-424]"/>
    <numFmt numFmtId="199" formatCode="#,##0.00&quot; €&quot;"/>
    <numFmt numFmtId="200" formatCode="[$-409]dddd\,\ mmmm\ d\,\ yyyy"/>
    <numFmt numFmtId="201" formatCode="[$-409]h:mm:ss\ AM/PM"/>
    <numFmt numFmtId="202" formatCode="&quot;€&quot;#,##0.00"/>
    <numFmt numFmtId="203" formatCode="[$-424]dddd\,\ dd\.\ mmmm\ yyyy"/>
  </numFmts>
  <fonts count="102">
    <font>
      <sz val="10"/>
      <name val="Arial CE"/>
      <family val="0"/>
    </font>
    <font>
      <sz val="10"/>
      <name val="Arial"/>
      <family val="0"/>
    </font>
    <font>
      <sz val="10"/>
      <name val="Arial Narrow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0"/>
      <color indexed="23"/>
      <name val="Arial Narrow"/>
      <family val="2"/>
    </font>
    <font>
      <b/>
      <sz val="10"/>
      <color indexed="10"/>
      <name val="Arial Narrow"/>
      <family val="2"/>
    </font>
    <font>
      <sz val="7"/>
      <color indexed="10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23"/>
      <name val="Arial Narrow"/>
      <family val="2"/>
    </font>
    <font>
      <sz val="10"/>
      <color indexed="48"/>
      <name val="Arial Narrow"/>
      <family val="2"/>
    </font>
    <font>
      <i/>
      <sz val="10"/>
      <color indexed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12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sz val="16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 CE"/>
      <family val="2"/>
    </font>
    <font>
      <sz val="10"/>
      <color indexed="4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1"/>
      <family val="0"/>
    </font>
    <font>
      <sz val="11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2"/>
      <color indexed="30"/>
      <name val="Arial Narrow"/>
      <family val="2"/>
    </font>
    <font>
      <sz val="10"/>
      <color indexed="6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2"/>
      <color rgb="FF0070C0"/>
      <name val="Arial Narrow"/>
      <family val="2"/>
    </font>
    <font>
      <sz val="10"/>
      <color theme="3" tint="0.39998000860214233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2"/>
      <color theme="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22" borderId="0" applyNumberFormat="0" applyBorder="0" applyAlignment="0" applyProtection="0"/>
    <xf numFmtId="0" fontId="77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80" fillId="0" borderId="6" applyNumberFormat="0" applyFill="0" applyAlignment="0" applyProtection="0"/>
    <xf numFmtId="0" fontId="81" fillId="30" borderId="7" applyNumberFormat="0" applyAlignment="0" applyProtection="0"/>
    <xf numFmtId="0" fontId="82" fillId="21" borderId="8" applyNumberFormat="0" applyAlignment="0" applyProtection="0"/>
    <xf numFmtId="0" fontId="83" fillId="31" borderId="0" applyNumberFormat="0" applyBorder="0" applyAlignment="0" applyProtection="0"/>
    <xf numFmtId="179" fontId="0" fillId="0" borderId="0" applyFill="0" applyBorder="0" applyAlignment="0" applyProtection="0"/>
    <xf numFmtId="42" fontId="1" fillId="0" borderId="0" applyFill="0" applyBorder="0" applyAlignment="0" applyProtection="0"/>
    <xf numFmtId="175" fontId="0" fillId="0" borderId="0" applyFill="0" applyBorder="0" applyAlignment="0" applyProtection="0"/>
    <xf numFmtId="170" fontId="1" fillId="0" borderId="0" applyFill="0" applyBorder="0" applyAlignment="0" applyProtection="0"/>
    <xf numFmtId="0" fontId="84" fillId="32" borderId="8" applyNumberFormat="0" applyAlignment="0" applyProtection="0"/>
    <xf numFmtId="0" fontId="85" fillId="0" borderId="9" applyNumberFormat="0" applyFill="0" applyAlignment="0" applyProtection="0"/>
  </cellStyleXfs>
  <cellXfs count="373">
    <xf numFmtId="0" fontId="0" fillId="0" borderId="0" xfId="0" applyAlignment="1">
      <alignment/>
    </xf>
    <xf numFmtId="0" fontId="2" fillId="0" borderId="0" xfId="0" applyFont="1" applyBorder="1" applyAlignment="1">
      <alignment horizontal="left" indent="4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4" fontId="2" fillId="0" borderId="0" xfId="0" applyNumberFormat="1" applyFont="1" applyAlignment="1">
      <alignment wrapText="1"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4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5" fillId="0" borderId="0" xfId="44" applyFont="1" applyFill="1" applyAlignment="1">
      <alignment vertical="top"/>
      <protection/>
    </xf>
    <xf numFmtId="0" fontId="5" fillId="0" borderId="0" xfId="44" applyFont="1" applyFill="1" applyBorder="1" applyAlignment="1">
      <alignment vertical="top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2" fillId="0" borderId="0" xfId="0" applyNumberFormat="1" applyFont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5" fillId="0" borderId="13" xfId="0" applyFont="1" applyBorder="1" applyAlignment="1">
      <alignment vertical="top"/>
    </xf>
    <xf numFmtId="0" fontId="2" fillId="0" borderId="0" xfId="0" applyFont="1" applyAlignment="1">
      <alignment vertical="top"/>
    </xf>
    <xf numFmtId="49" fontId="10" fillId="0" borderId="0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/>
    </xf>
    <xf numFmtId="4" fontId="5" fillId="0" borderId="0" xfId="0" applyNumberFormat="1" applyFont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/>
    </xf>
    <xf numFmtId="0" fontId="6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center" vertical="top"/>
      <protection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horizontal="left" indent="4"/>
    </xf>
    <xf numFmtId="0" fontId="24" fillId="0" borderId="0" xfId="0" applyFont="1" applyFill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25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3" fillId="0" borderId="0" xfId="0" applyFont="1" applyBorder="1" applyAlignment="1">
      <alignment vertical="top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 indent="2"/>
    </xf>
    <xf numFmtId="4" fontId="11" fillId="0" borderId="0" xfId="0" applyNumberFormat="1" applyFont="1" applyBorder="1" applyAlignment="1">
      <alignment/>
    </xf>
    <xf numFmtId="0" fontId="6" fillId="0" borderId="0" xfId="0" applyFont="1" applyAlignment="1">
      <alignment vertical="top"/>
    </xf>
    <xf numFmtId="4" fontId="86" fillId="0" borderId="0" xfId="0" applyNumberFormat="1" applyFont="1" applyAlignment="1">
      <alignment/>
    </xf>
    <xf numFmtId="4" fontId="86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75" fontId="2" fillId="0" borderId="0" xfId="63" applyFont="1" applyBorder="1" applyAlignment="1">
      <alignment/>
    </xf>
    <xf numFmtId="4" fontId="87" fillId="0" borderId="0" xfId="0" applyNumberFormat="1" applyFont="1" applyAlignment="1">
      <alignment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4" fontId="87" fillId="0" borderId="0" xfId="0" applyNumberFormat="1" applyFont="1" applyBorder="1" applyAlignment="1">
      <alignment/>
    </xf>
    <xf numFmtId="4" fontId="87" fillId="0" borderId="0" xfId="0" applyNumberFormat="1" applyFont="1" applyFill="1" applyBorder="1" applyAlignment="1">
      <alignment/>
    </xf>
    <xf numFmtId="0" fontId="87" fillId="0" borderId="0" xfId="0" applyFont="1" applyBorder="1" applyAlignment="1">
      <alignment vertical="top"/>
    </xf>
    <xf numFmtId="0" fontId="86" fillId="0" borderId="0" xfId="0" applyFont="1" applyBorder="1" applyAlignment="1">
      <alignment horizontal="center"/>
    </xf>
    <xf numFmtId="0" fontId="86" fillId="0" borderId="0" xfId="0" applyFont="1" applyAlignment="1">
      <alignment/>
    </xf>
    <xf numFmtId="0" fontId="88" fillId="0" borderId="0" xfId="0" applyFont="1" applyBorder="1" applyAlignment="1">
      <alignment vertical="top" wrapText="1"/>
    </xf>
    <xf numFmtId="0" fontId="87" fillId="0" borderId="0" xfId="0" applyFont="1" applyBorder="1" applyAlignment="1">
      <alignment vertical="top" wrapText="1"/>
    </xf>
    <xf numFmtId="4" fontId="87" fillId="0" borderId="0" xfId="0" applyNumberFormat="1" applyFont="1" applyBorder="1" applyAlignment="1">
      <alignment vertical="top" wrapText="1"/>
    </xf>
    <xf numFmtId="4" fontId="6" fillId="0" borderId="0" xfId="0" applyNumberFormat="1" applyFont="1" applyFill="1" applyAlignment="1">
      <alignment/>
    </xf>
    <xf numFmtId="4" fontId="27" fillId="0" borderId="0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0" fontId="86" fillId="0" borderId="0" xfId="0" applyFont="1" applyBorder="1" applyAlignment="1">
      <alignment/>
    </xf>
    <xf numFmtId="4" fontId="86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left" indent="4"/>
    </xf>
    <xf numFmtId="0" fontId="10" fillId="0" borderId="11" xfId="0" applyFont="1" applyBorder="1" applyAlignment="1">
      <alignment/>
    </xf>
    <xf numFmtId="4" fontId="18" fillId="0" borderId="0" xfId="0" applyNumberFormat="1" applyFont="1" applyBorder="1" applyAlignment="1">
      <alignment/>
    </xf>
    <xf numFmtId="0" fontId="8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89" fillId="0" borderId="0" xfId="0" applyFont="1" applyAlignment="1">
      <alignment vertical="top"/>
    </xf>
    <xf numFmtId="4" fontId="1" fillId="0" borderId="0" xfId="0" applyNumberFormat="1" applyFont="1" applyAlignment="1">
      <alignment/>
    </xf>
    <xf numFmtId="4" fontId="3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4" fontId="31" fillId="0" borderId="0" xfId="0" applyNumberFormat="1" applyFont="1" applyBorder="1" applyAlignment="1">
      <alignment/>
    </xf>
    <xf numFmtId="4" fontId="90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91" fillId="0" borderId="0" xfId="0" applyFont="1" applyBorder="1" applyAlignment="1">
      <alignment horizontal="justify" vertical="center"/>
    </xf>
    <xf numFmtId="0" fontId="92" fillId="0" borderId="0" xfId="0" applyFont="1" applyBorder="1" applyAlignment="1">
      <alignment horizontal="left" vertical="center" wrapText="1" indent="1"/>
    </xf>
    <xf numFmtId="4" fontId="29" fillId="0" borderId="0" xfId="0" applyNumberFormat="1" applyFont="1" applyBorder="1" applyAlignment="1">
      <alignment/>
    </xf>
    <xf numFmtId="0" fontId="91" fillId="0" borderId="0" xfId="0" applyFont="1" applyAlignment="1">
      <alignment vertical="center"/>
    </xf>
    <xf numFmtId="4" fontId="2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5" fillId="0" borderId="0" xfId="44" applyFont="1" applyFill="1" applyBorder="1" applyAlignment="1">
      <alignment horizontal="right" vertical="top"/>
      <protection/>
    </xf>
    <xf numFmtId="0" fontId="5" fillId="0" borderId="0" xfId="44" applyFont="1" applyFill="1" applyBorder="1" applyAlignment="1" applyProtection="1">
      <alignment horizontal="justify" wrapText="1"/>
      <protection/>
    </xf>
    <xf numFmtId="0" fontId="5" fillId="0" borderId="0" xfId="44" applyFont="1" applyFill="1" applyBorder="1">
      <alignment/>
      <protection/>
    </xf>
    <xf numFmtId="4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13" xfId="0" applyFont="1" applyBorder="1" applyAlignment="1">
      <alignment/>
    </xf>
    <xf numFmtId="0" fontId="93" fillId="0" borderId="0" xfId="0" applyFont="1" applyAlignment="1">
      <alignment/>
    </xf>
    <xf numFmtId="0" fontId="93" fillId="0" borderId="0" xfId="0" applyFont="1" applyAlignment="1">
      <alignment vertical="top"/>
    </xf>
    <xf numFmtId="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indent="1"/>
    </xf>
    <xf numFmtId="4" fontId="2" fillId="0" borderId="0" xfId="0" applyNumberFormat="1" applyFont="1" applyBorder="1" applyAlignment="1">
      <alignment horizontal="right"/>
    </xf>
    <xf numFmtId="0" fontId="94" fillId="0" borderId="0" xfId="0" applyFont="1" applyAlignment="1">
      <alignment horizontal="justify" vertical="center"/>
    </xf>
    <xf numFmtId="4" fontId="32" fillId="0" borderId="0" xfId="0" applyNumberFormat="1" applyFont="1" applyAlignment="1">
      <alignment/>
    </xf>
    <xf numFmtId="0" fontId="9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33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5" fillId="0" borderId="0" xfId="0" applyFont="1" applyBorder="1" applyAlignment="1">
      <alignment vertical="top"/>
    </xf>
    <xf numFmtId="4" fontId="36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2" fontId="2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4" fontId="97" fillId="0" borderId="0" xfId="0" applyNumberFormat="1" applyFont="1" applyBorder="1" applyAlignment="1">
      <alignment/>
    </xf>
    <xf numFmtId="0" fontId="98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8" fillId="0" borderId="0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4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98" fillId="0" borderId="0" xfId="0" applyNumberFormat="1" applyFont="1" applyBorder="1" applyAlignment="1">
      <alignment/>
    </xf>
    <xf numFmtId="4" fontId="99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4" fontId="98" fillId="0" borderId="0" xfId="0" applyNumberFormat="1" applyFont="1" applyBorder="1" applyAlignment="1">
      <alignment wrapText="1"/>
    </xf>
    <xf numFmtId="0" fontId="94" fillId="0" borderId="0" xfId="0" applyFont="1" applyFill="1" applyBorder="1" applyAlignment="1">
      <alignment horizontal="justify" vertical="center"/>
    </xf>
    <xf numFmtId="0" fontId="94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175" fontId="2" fillId="0" borderId="0" xfId="63" applyFont="1" applyFill="1" applyBorder="1" applyAlignment="1">
      <alignment/>
    </xf>
    <xf numFmtId="0" fontId="87" fillId="0" borderId="0" xfId="0" applyFont="1" applyFill="1" applyBorder="1" applyAlignment="1">
      <alignment vertical="top"/>
    </xf>
    <xf numFmtId="0" fontId="87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" fontId="8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100" fillId="0" borderId="0" xfId="0" applyFont="1" applyFill="1" applyBorder="1" applyAlignment="1">
      <alignment horizontal="justify" vertical="center"/>
    </xf>
    <xf numFmtId="4" fontId="2" fillId="0" borderId="0" xfId="0" applyNumberFormat="1" applyFont="1" applyFill="1" applyBorder="1" applyAlignment="1" applyProtection="1">
      <alignment/>
      <protection/>
    </xf>
    <xf numFmtId="4" fontId="87" fillId="0" borderId="0" xfId="0" applyNumberFormat="1" applyFont="1" applyFill="1" applyBorder="1" applyAlignment="1">
      <alignment horizontal="right"/>
    </xf>
    <xf numFmtId="0" fontId="93" fillId="0" borderId="0" xfId="0" applyFont="1" applyFill="1" applyBorder="1" applyAlignment="1">
      <alignment/>
    </xf>
    <xf numFmtId="4" fontId="93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/>
    </xf>
    <xf numFmtId="0" fontId="101" fillId="0" borderId="0" xfId="0" applyFont="1" applyFill="1" applyBorder="1" applyAlignment="1">
      <alignment horizontal="justify" vertical="center"/>
    </xf>
    <xf numFmtId="0" fontId="89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0" fontId="95" fillId="0" borderId="0" xfId="0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9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2" fontId="1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top"/>
    </xf>
    <xf numFmtId="4" fontId="36" fillId="0" borderId="0" xfId="0" applyNumberFormat="1" applyFont="1" applyFill="1" applyBorder="1" applyAlignment="1">
      <alignment/>
    </xf>
    <xf numFmtId="0" fontId="88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 vertical="top" wrapText="1"/>
    </xf>
    <xf numFmtId="0" fontId="92" fillId="0" borderId="0" xfId="0" applyFont="1" applyFill="1" applyBorder="1" applyAlignment="1">
      <alignment horizontal="left" vertical="center" wrapText="1" indent="1"/>
    </xf>
    <xf numFmtId="2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top" wrapText="1"/>
    </xf>
    <xf numFmtId="4" fontId="87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/>
    </xf>
    <xf numFmtId="4" fontId="18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" fontId="96" fillId="0" borderId="0" xfId="0" applyNumberFormat="1" applyFont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87" fillId="0" borderId="0" xfId="0" applyNumberFormat="1" applyFont="1" applyBorder="1" applyAlignment="1">
      <alignment/>
    </xf>
    <xf numFmtId="4" fontId="87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4" fillId="0" borderId="0" xfId="35" applyFont="1" applyFill="1" applyBorder="1" applyAlignment="1">
      <alignment horizontal="center"/>
      <protection/>
    </xf>
    <xf numFmtId="195" fontId="5" fillId="0" borderId="0" xfId="35" applyNumberFormat="1" applyFont="1" applyFill="1" applyBorder="1" applyAlignment="1">
      <alignment horizontal="center"/>
      <protection/>
    </xf>
    <xf numFmtId="197" fontId="5" fillId="0" borderId="0" xfId="35" applyNumberFormat="1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199" fontId="2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2" fontId="5" fillId="0" borderId="0" xfId="35" applyNumberFormat="1" applyFont="1" applyFill="1" applyBorder="1">
      <alignment/>
      <protection/>
    </xf>
    <xf numFmtId="202" fontId="2" fillId="0" borderId="0" xfId="0" applyNumberFormat="1" applyFont="1" applyFill="1" applyAlignment="1">
      <alignment/>
    </xf>
    <xf numFmtId="202" fontId="2" fillId="0" borderId="0" xfId="0" applyNumberFormat="1" applyFont="1" applyBorder="1" applyAlignment="1">
      <alignment/>
    </xf>
    <xf numFmtId="202" fontId="6" fillId="0" borderId="0" xfId="0" applyNumberFormat="1" applyFont="1" applyFill="1" applyBorder="1" applyAlignment="1">
      <alignment/>
    </xf>
    <xf numFmtId="202" fontId="2" fillId="0" borderId="14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2" fontId="2" fillId="0" borderId="0" xfId="0" applyNumberFormat="1" applyFont="1" applyFill="1" applyAlignment="1">
      <alignment/>
    </xf>
    <xf numFmtId="202" fontId="2" fillId="0" borderId="0" xfId="0" applyNumberFormat="1" applyFont="1" applyAlignment="1">
      <alignment/>
    </xf>
    <xf numFmtId="202" fontId="2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/>
    </xf>
    <xf numFmtId="202" fontId="6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2" fillId="0" borderId="14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2" fontId="5" fillId="0" borderId="0" xfId="44" applyNumberFormat="1" applyFont="1" applyFill="1" applyBorder="1">
      <alignment/>
      <protection/>
    </xf>
    <xf numFmtId="0" fontId="94" fillId="0" borderId="0" xfId="35" applyFont="1" applyFill="1" applyBorder="1" applyAlignment="1">
      <alignment horizontal="left"/>
      <protection/>
    </xf>
    <xf numFmtId="0" fontId="39" fillId="0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5" fillId="0" borderId="0" xfId="35" applyNumberFormat="1" applyFont="1" applyFill="1" applyBorder="1" applyAlignment="1">
      <alignment horizontal="right"/>
      <protection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 horizontal="right" wrapText="1"/>
    </xf>
    <xf numFmtId="2" fontId="6" fillId="0" borderId="10" xfId="0" applyNumberFormat="1" applyFont="1" applyBorder="1" applyAlignment="1">
      <alignment horizontal="right"/>
    </xf>
    <xf numFmtId="2" fontId="5" fillId="0" borderId="0" xfId="44" applyNumberFormat="1" applyFont="1" applyFill="1" applyBorder="1" applyAlignment="1">
      <alignment horizontal="right"/>
      <protection/>
    </xf>
    <xf numFmtId="4" fontId="91" fillId="0" borderId="0" xfId="0" applyNumberFormat="1" applyFont="1" applyAlignment="1">
      <alignment/>
    </xf>
    <xf numFmtId="0" fontId="2" fillId="0" borderId="0" xfId="0" applyFont="1" applyAlignment="1">
      <alignment horizontal="justify" vertical="top" wrapText="1"/>
    </xf>
    <xf numFmtId="2" fontId="0" fillId="0" borderId="0" xfId="0" applyNumberFormat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202" fontId="0" fillId="0" borderId="0" xfId="0" applyNumberFormat="1" applyAlignment="1">
      <alignment/>
    </xf>
    <xf numFmtId="202" fontId="2" fillId="0" borderId="15" xfId="0" applyNumberFormat="1" applyFont="1" applyBorder="1" applyAlignment="1">
      <alignment/>
    </xf>
    <xf numFmtId="202" fontId="0" fillId="0" borderId="0" xfId="0" applyNumberFormat="1" applyFont="1" applyAlignment="1">
      <alignment/>
    </xf>
    <xf numFmtId="202" fontId="2" fillId="0" borderId="0" xfId="0" applyNumberFormat="1" applyFont="1" applyFill="1" applyBorder="1" applyAlignment="1">
      <alignment/>
    </xf>
    <xf numFmtId="202" fontId="0" fillId="0" borderId="10" xfId="0" applyNumberFormat="1" applyBorder="1" applyAlignment="1">
      <alignment/>
    </xf>
    <xf numFmtId="4" fontId="6" fillId="0" borderId="0" xfId="0" applyNumberFormat="1" applyFont="1" applyFill="1" applyAlignment="1">
      <alignment horizontal="right"/>
    </xf>
    <xf numFmtId="202" fontId="91" fillId="0" borderId="0" xfId="0" applyNumberFormat="1" applyFont="1" applyAlignment="1">
      <alignment/>
    </xf>
    <xf numFmtId="202" fontId="87" fillId="0" borderId="0" xfId="0" applyNumberFormat="1" applyFont="1" applyAlignment="1">
      <alignment/>
    </xf>
    <xf numFmtId="202" fontId="6" fillId="0" borderId="11" xfId="0" applyNumberFormat="1" applyFont="1" applyBorder="1" applyAlignment="1">
      <alignment/>
    </xf>
    <xf numFmtId="0" fontId="94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4" fontId="91" fillId="0" borderId="0" xfId="0" applyNumberFormat="1" applyFont="1" applyBorder="1" applyAlignment="1">
      <alignment/>
    </xf>
    <xf numFmtId="202" fontId="91" fillId="0" borderId="0" xfId="0" applyNumberFormat="1" applyFont="1" applyBorder="1" applyAlignment="1">
      <alignment/>
    </xf>
    <xf numFmtId="202" fontId="8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2" fontId="2" fillId="0" borderId="0" xfId="0" applyNumberFormat="1" applyFont="1" applyBorder="1" applyAlignment="1" applyProtection="1">
      <alignment/>
      <protection locked="0"/>
    </xf>
    <xf numFmtId="202" fontId="0" fillId="0" borderId="0" xfId="0" applyNumberFormat="1" applyBorder="1" applyAlignment="1">
      <alignment/>
    </xf>
    <xf numFmtId="4" fontId="69" fillId="0" borderId="0" xfId="33" applyNumberFormat="1" applyFill="1" applyBorder="1" applyAlignment="1">
      <alignment/>
    </xf>
    <xf numFmtId="0" fontId="69" fillId="0" borderId="0" xfId="33" applyFill="1" applyBorder="1" applyAlignment="1">
      <alignment/>
    </xf>
    <xf numFmtId="4" fontId="69" fillId="0" borderId="0" xfId="33" applyNumberFormat="1" applyFill="1" applyBorder="1" applyAlignment="1">
      <alignment horizontal="left" indent="4"/>
    </xf>
    <xf numFmtId="0" fontId="69" fillId="0" borderId="0" xfId="33" applyFill="1" applyBorder="1" applyAlignment="1">
      <alignment horizontal="left" indent="4"/>
    </xf>
    <xf numFmtId="0" fontId="69" fillId="0" borderId="0" xfId="33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4"/>
    </xf>
    <xf numFmtId="0" fontId="2" fillId="0" borderId="0" xfId="0" applyFont="1" applyFill="1" applyBorder="1" applyAlignment="1">
      <alignment horizontal="left" indent="4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202" fontId="2" fillId="0" borderId="0" xfId="0" applyNumberFormat="1" applyFont="1" applyAlignment="1">
      <alignment/>
    </xf>
    <xf numFmtId="0" fontId="6" fillId="0" borderId="0" xfId="0" applyFont="1" applyBorder="1" applyAlignment="1">
      <alignment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Excel Built-in Excel Built-in Excel Built-in Excel Built-in Excel Built-in Excel Built-in Excel Built-in TableStyleLight1" xfId="34"/>
    <cellStyle name="Excel Built-in Normal" xfId="35"/>
    <cellStyle name="Excel_BuiltIn_Pojasnjevalno besedilo" xfId="36"/>
    <cellStyle name="Hyperlink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avadno 2" xfId="44"/>
    <cellStyle name="Nevtralno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6"/>
  <sheetViews>
    <sheetView zoomScale="150" zoomScaleNormal="150" zoomScaleSheetLayoutView="150" zoomScalePageLayoutView="0" workbookViewId="0" topLeftCell="A1">
      <selection activeCell="E22" sqref="E22"/>
    </sheetView>
  </sheetViews>
  <sheetFormatPr defaultColWidth="9.00390625" defaultRowHeight="12.75"/>
  <cols>
    <col min="1" max="1" width="2.75390625" style="3" customWidth="1"/>
    <col min="2" max="2" width="6.125" style="3" customWidth="1"/>
    <col min="3" max="3" width="5.125" style="3" customWidth="1"/>
    <col min="4" max="4" width="6.75390625" style="3" customWidth="1"/>
    <col min="5" max="5" width="7.25390625" style="3" customWidth="1"/>
    <col min="6" max="6" width="3.25390625" style="3" customWidth="1"/>
    <col min="7" max="7" width="13.00390625" style="3" customWidth="1"/>
    <col min="8" max="8" width="8.375" style="3" customWidth="1"/>
    <col min="9" max="9" width="7.00390625" style="3" customWidth="1"/>
    <col min="10" max="10" width="14.375" style="3" customWidth="1"/>
    <col min="11" max="11" width="11.75390625" style="3" customWidth="1"/>
    <col min="12" max="12" width="16.25390625" style="34" bestFit="1" customWidth="1"/>
    <col min="13" max="13" width="5.125" style="186" customWidth="1"/>
    <col min="14" max="14" width="6.125" style="34" customWidth="1"/>
    <col min="15" max="15" width="5.125" style="34" customWidth="1"/>
    <col min="16" max="16" width="6.75390625" style="34" customWidth="1"/>
    <col min="17" max="17" width="7.25390625" style="34" customWidth="1"/>
    <col min="18" max="18" width="3.25390625" style="34" customWidth="1"/>
    <col min="19" max="19" width="13.00390625" style="34" customWidth="1"/>
    <col min="20" max="20" width="8.375" style="34" customWidth="1"/>
    <col min="21" max="21" width="7.00390625" style="34" customWidth="1"/>
    <col min="22" max="22" width="14.375" style="34" customWidth="1"/>
    <col min="23" max="23" width="11.75390625" style="34" customWidth="1"/>
    <col min="24" max="24" width="9.00390625" style="185" customWidth="1"/>
    <col min="25" max="25" width="2.75390625" style="34" customWidth="1"/>
    <col min="26" max="26" width="3.75390625" style="34" customWidth="1"/>
    <col min="27" max="27" width="6.125" style="34" customWidth="1"/>
    <col min="28" max="28" width="5.125" style="34" customWidth="1"/>
    <col min="29" max="29" width="6.75390625" style="34" customWidth="1"/>
    <col min="30" max="30" width="7.25390625" style="34" customWidth="1"/>
    <col min="31" max="31" width="3.25390625" style="34" customWidth="1"/>
    <col min="32" max="32" width="13.00390625" style="34" customWidth="1"/>
    <col min="33" max="33" width="8.375" style="34" customWidth="1"/>
    <col min="34" max="34" width="7.00390625" style="34" customWidth="1"/>
    <col min="35" max="35" width="14.375" style="34" customWidth="1"/>
    <col min="36" max="36" width="11.75390625" style="34" customWidth="1"/>
    <col min="37" max="38" width="9.00390625" style="7" customWidth="1"/>
    <col min="39" max="16384" width="9.00390625" style="3" customWidth="1"/>
  </cols>
  <sheetData>
    <row r="1" spans="1:36" ht="15">
      <c r="A1" s="4"/>
      <c r="B1" s="10" t="s">
        <v>2</v>
      </c>
      <c r="C1" s="4"/>
      <c r="D1" s="10"/>
      <c r="E1" s="10"/>
      <c r="F1" s="6"/>
      <c r="G1" s="6"/>
      <c r="H1" s="4"/>
      <c r="I1" s="4"/>
      <c r="J1" s="4"/>
      <c r="K1" s="4"/>
      <c r="L1" s="362"/>
      <c r="M1" s="109"/>
      <c r="N1" s="191"/>
      <c r="O1" s="33"/>
      <c r="P1" s="191"/>
      <c r="Q1" s="191"/>
      <c r="R1" s="33"/>
      <c r="S1" s="33"/>
      <c r="T1" s="33"/>
      <c r="U1" s="33"/>
      <c r="V1" s="33"/>
      <c r="W1" s="33"/>
      <c r="X1" s="184"/>
      <c r="Z1" s="33"/>
      <c r="AA1" s="191"/>
      <c r="AB1" s="33"/>
      <c r="AC1" s="191"/>
      <c r="AD1" s="191"/>
      <c r="AE1" s="33"/>
      <c r="AF1" s="33"/>
      <c r="AG1" s="33"/>
      <c r="AH1" s="33"/>
      <c r="AI1" s="33"/>
      <c r="AJ1" s="33"/>
    </row>
    <row r="2" spans="1:36" ht="1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362"/>
      <c r="M2" s="109"/>
      <c r="N2" s="33"/>
      <c r="O2" s="71"/>
      <c r="P2" s="33"/>
      <c r="Q2" s="33"/>
      <c r="R2" s="33"/>
      <c r="S2" s="33"/>
      <c r="T2" s="33"/>
      <c r="U2" s="33"/>
      <c r="V2" s="33"/>
      <c r="W2" s="33"/>
      <c r="X2" s="184"/>
      <c r="Z2" s="33"/>
      <c r="AA2" s="33"/>
      <c r="AB2" s="71"/>
      <c r="AC2" s="33"/>
      <c r="AD2" s="33"/>
      <c r="AE2" s="33"/>
      <c r="AF2" s="33"/>
      <c r="AG2" s="33"/>
      <c r="AH2" s="33"/>
      <c r="AI2" s="33"/>
      <c r="AJ2" s="33"/>
    </row>
    <row r="3" spans="1:36" ht="15">
      <c r="A3" s="4"/>
      <c r="B3" s="9" t="s">
        <v>3</v>
      </c>
      <c r="C3" s="9" t="s">
        <v>346</v>
      </c>
      <c r="D3" s="6"/>
      <c r="E3" s="6"/>
      <c r="F3" s="6"/>
      <c r="G3" s="6"/>
      <c r="H3" s="6"/>
      <c r="I3" s="6"/>
      <c r="J3" s="6"/>
      <c r="K3" s="4"/>
      <c r="L3" s="363"/>
      <c r="M3" s="109"/>
      <c r="N3" s="71"/>
      <c r="O3" s="71"/>
      <c r="P3" s="33"/>
      <c r="Q3" s="33"/>
      <c r="R3" s="33"/>
      <c r="S3" s="33"/>
      <c r="T3" s="33"/>
      <c r="U3" s="33"/>
      <c r="V3" s="33"/>
      <c r="W3" s="33"/>
      <c r="X3" s="199"/>
      <c r="Z3" s="33"/>
      <c r="AA3" s="71"/>
      <c r="AB3" s="71"/>
      <c r="AC3" s="33"/>
      <c r="AD3" s="33"/>
      <c r="AE3" s="33"/>
      <c r="AF3" s="33"/>
      <c r="AG3" s="33"/>
      <c r="AH3" s="33"/>
      <c r="AI3" s="33"/>
      <c r="AJ3" s="33"/>
    </row>
    <row r="4" spans="1:36" ht="15">
      <c r="A4" s="4"/>
      <c r="B4" s="5"/>
      <c r="C4" s="5"/>
      <c r="D4" s="5"/>
      <c r="E4" s="4"/>
      <c r="F4" s="4"/>
      <c r="G4" s="4"/>
      <c r="H4" s="4"/>
      <c r="I4" s="4"/>
      <c r="J4" s="4"/>
      <c r="K4" s="4"/>
      <c r="L4" s="362"/>
      <c r="M4" s="109"/>
      <c r="N4" s="71"/>
      <c r="O4" s="71"/>
      <c r="P4" s="71"/>
      <c r="Q4" s="33"/>
      <c r="R4" s="33"/>
      <c r="S4" s="33"/>
      <c r="T4" s="33"/>
      <c r="U4" s="33"/>
      <c r="V4" s="33"/>
      <c r="W4" s="33"/>
      <c r="X4" s="199"/>
      <c r="Z4" s="33"/>
      <c r="AA4" s="71"/>
      <c r="AB4" s="71"/>
      <c r="AC4" s="71"/>
      <c r="AD4" s="33"/>
      <c r="AE4" s="33"/>
      <c r="AF4" s="33"/>
      <c r="AG4" s="33"/>
      <c r="AH4" s="33"/>
      <c r="AI4" s="33"/>
      <c r="AJ4" s="33"/>
    </row>
    <row r="5" spans="1:36" ht="15">
      <c r="A5" s="4"/>
      <c r="B5" s="4" t="s">
        <v>6</v>
      </c>
      <c r="C5" s="4" t="s">
        <v>7</v>
      </c>
      <c r="D5" s="5"/>
      <c r="E5" s="4"/>
      <c r="F5" s="4"/>
      <c r="G5" s="4"/>
      <c r="H5" s="4"/>
      <c r="I5" s="4"/>
      <c r="J5" s="4">
        <f>+'A.I. PRIPRAVLJALNA DELA'!J70</f>
        <v>0</v>
      </c>
      <c r="K5" s="4"/>
      <c r="L5" s="362"/>
      <c r="M5" s="109"/>
      <c r="N5" s="33"/>
      <c r="O5" s="33"/>
      <c r="P5" s="71"/>
      <c r="Q5" s="33"/>
      <c r="R5" s="33"/>
      <c r="S5" s="33"/>
      <c r="T5" s="33"/>
      <c r="U5" s="33"/>
      <c r="V5" s="33"/>
      <c r="W5" s="33"/>
      <c r="X5" s="199"/>
      <c r="Z5" s="33"/>
      <c r="AA5" s="33"/>
      <c r="AB5" s="33"/>
      <c r="AC5" s="71"/>
      <c r="AD5" s="33"/>
      <c r="AE5" s="33"/>
      <c r="AF5" s="33"/>
      <c r="AG5" s="33"/>
      <c r="AH5" s="33"/>
      <c r="AI5" s="33"/>
      <c r="AJ5" s="33"/>
    </row>
    <row r="6" spans="1:36" ht="15.75">
      <c r="A6" s="4"/>
      <c r="B6" s="4" t="s">
        <v>8</v>
      </c>
      <c r="C6" s="4" t="s">
        <v>465</v>
      </c>
      <c r="D6" s="4"/>
      <c r="E6" s="4"/>
      <c r="F6" s="4"/>
      <c r="G6" s="4"/>
      <c r="H6" s="4"/>
      <c r="I6" s="4"/>
      <c r="J6" s="4">
        <f>+'A.II.PLOŠČAD OB VSTOPU'!J101</f>
        <v>0</v>
      </c>
      <c r="K6" s="4"/>
      <c r="L6" s="362"/>
      <c r="M6" s="109"/>
      <c r="N6" s="33"/>
      <c r="O6" s="33"/>
      <c r="P6" s="33"/>
      <c r="Q6" s="33"/>
      <c r="R6" s="33"/>
      <c r="S6" s="33"/>
      <c r="T6" s="33"/>
      <c r="U6" s="33"/>
      <c r="V6" s="33"/>
      <c r="W6" s="33"/>
      <c r="X6" s="200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15">
      <c r="A7" s="4"/>
      <c r="B7" s="4" t="s">
        <v>9</v>
      </c>
      <c r="C7" s="4" t="s">
        <v>359</v>
      </c>
      <c r="D7" s="4"/>
      <c r="E7" s="4"/>
      <c r="F7" s="4"/>
      <c r="G7" s="4"/>
      <c r="H7" s="4"/>
      <c r="I7" s="4"/>
      <c r="J7" s="4">
        <f>+'A.III.OSREDNJA PLOŠČAD'!J182</f>
        <v>0</v>
      </c>
      <c r="K7" s="4"/>
      <c r="L7" s="362"/>
      <c r="M7" s="109"/>
      <c r="N7" s="33"/>
      <c r="O7" s="33"/>
      <c r="P7" s="33"/>
      <c r="Q7" s="33"/>
      <c r="R7" s="33"/>
      <c r="S7" s="33"/>
      <c r="T7" s="33"/>
      <c r="U7" s="33"/>
      <c r="V7" s="33"/>
      <c r="W7" s="33"/>
      <c r="X7" s="199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6" ht="15">
      <c r="A8" s="4"/>
      <c r="B8" s="4" t="s">
        <v>10</v>
      </c>
      <c r="C8" s="4" t="s">
        <v>341</v>
      </c>
      <c r="D8" s="4"/>
      <c r="E8" s="4"/>
      <c r="F8" s="4"/>
      <c r="G8" s="4"/>
      <c r="H8" s="4"/>
      <c r="I8" s="4"/>
      <c r="J8" s="4">
        <f>+'A.IV.OBELISK Z GRBOM'!J145</f>
        <v>0</v>
      </c>
      <c r="K8" s="4"/>
      <c r="L8" s="362"/>
      <c r="M8" s="109"/>
      <c r="N8" s="33"/>
      <c r="O8" s="33"/>
      <c r="P8" s="33"/>
      <c r="Q8" s="33"/>
      <c r="R8" s="33"/>
      <c r="S8" s="33"/>
      <c r="T8" s="33"/>
      <c r="U8" s="33"/>
      <c r="V8" s="33"/>
      <c r="W8" s="33"/>
      <c r="X8" s="199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36" ht="15">
      <c r="A9" s="4"/>
      <c r="B9" s="4" t="s">
        <v>11</v>
      </c>
      <c r="C9" s="4" t="s">
        <v>342</v>
      </c>
      <c r="D9" s="4"/>
      <c r="E9" s="4"/>
      <c r="F9" s="4"/>
      <c r="G9" s="4"/>
      <c r="H9" s="4"/>
      <c r="I9" s="4"/>
      <c r="J9" s="4">
        <f>+'A.V.LIPA S KLOPMI'!J156</f>
        <v>0</v>
      </c>
      <c r="K9" s="4"/>
      <c r="L9" s="362"/>
      <c r="M9" s="109"/>
      <c r="N9" s="33"/>
      <c r="O9" s="33"/>
      <c r="P9" s="33"/>
      <c r="Q9" s="33"/>
      <c r="R9" s="33"/>
      <c r="S9" s="33"/>
      <c r="T9" s="33"/>
      <c r="U9" s="33"/>
      <c r="V9" s="33"/>
      <c r="W9" s="33"/>
      <c r="X9" s="199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1:36" ht="15">
      <c r="A10" s="4"/>
      <c r="B10" s="4" t="s">
        <v>12</v>
      </c>
      <c r="C10" s="4" t="s">
        <v>464</v>
      </c>
      <c r="D10" s="4"/>
      <c r="E10" s="4"/>
      <c r="F10" s="4"/>
      <c r="G10" s="4"/>
      <c r="H10" s="4"/>
      <c r="I10" s="4"/>
      <c r="J10" s="4">
        <f>+'A.VI.PROSTOR ZA DELO IN UČENJE '!J132</f>
        <v>0</v>
      </c>
      <c r="K10" s="4"/>
      <c r="L10" s="362"/>
      <c r="M10" s="109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199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1:36" ht="15">
      <c r="A11" s="4"/>
      <c r="B11" s="4" t="s">
        <v>184</v>
      </c>
      <c r="C11" s="4" t="s">
        <v>466</v>
      </c>
      <c r="D11" s="4"/>
      <c r="E11" s="4"/>
      <c r="F11" s="4"/>
      <c r="G11" s="4"/>
      <c r="H11" s="4"/>
      <c r="I11" s="4"/>
      <c r="J11" s="4">
        <f>+'A.VII.OSREDNJA ALEJA'!J82</f>
        <v>0</v>
      </c>
      <c r="K11" s="4"/>
      <c r="L11" s="362"/>
      <c r="M11" s="109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199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1:36" ht="15">
      <c r="A12" s="4"/>
      <c r="B12" s="4" t="s">
        <v>280</v>
      </c>
      <c r="C12" s="4" t="s">
        <v>744</v>
      </c>
      <c r="D12" s="4"/>
      <c r="E12" s="4"/>
      <c r="F12" s="4"/>
      <c r="G12" s="4"/>
      <c r="H12" s="4"/>
      <c r="I12" s="4"/>
      <c r="J12" s="4">
        <f>+'A.VIII.ZASADITEV'!J35</f>
        <v>0</v>
      </c>
      <c r="K12" s="4"/>
      <c r="L12" s="362"/>
      <c r="M12" s="109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199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1:36" ht="15">
      <c r="A13" s="4"/>
      <c r="B13" s="4" t="s">
        <v>234</v>
      </c>
      <c r="C13" s="4" t="s">
        <v>343</v>
      </c>
      <c r="D13" s="4"/>
      <c r="E13" s="4"/>
      <c r="F13" s="4"/>
      <c r="G13" s="4"/>
      <c r="H13" s="4"/>
      <c r="I13" s="4"/>
      <c r="J13" s="4">
        <f>+'A.IX.DROGOVI Z ZASTAVAMI'!J78</f>
        <v>0</v>
      </c>
      <c r="K13" s="4"/>
      <c r="L13" s="362"/>
      <c r="M13" s="109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199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1:36" ht="15">
      <c r="A14" s="4"/>
      <c r="B14" s="4" t="s">
        <v>233</v>
      </c>
      <c r="C14" s="4" t="s">
        <v>344</v>
      </c>
      <c r="D14" s="4"/>
      <c r="E14" s="4"/>
      <c r="F14" s="4"/>
      <c r="G14" s="4"/>
      <c r="H14" s="4"/>
      <c r="I14" s="4"/>
      <c r="J14" s="4">
        <f>+'A.X.PROTOKOLARNO PARKIRIŠČE'!J81</f>
        <v>0</v>
      </c>
      <c r="K14" s="4"/>
      <c r="L14" s="362"/>
      <c r="M14" s="109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199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5">
      <c r="A15" s="4"/>
      <c r="B15" s="4" t="s">
        <v>340</v>
      </c>
      <c r="C15" s="4" t="s">
        <v>345</v>
      </c>
      <c r="D15" s="4"/>
      <c r="E15" s="4"/>
      <c r="F15" s="4"/>
      <c r="G15" s="4"/>
      <c r="H15" s="4"/>
      <c r="I15" s="4"/>
      <c r="J15" s="4">
        <f>+'A.XI.ZELENICE '!J69</f>
        <v>0</v>
      </c>
      <c r="K15" s="4"/>
      <c r="L15" s="362"/>
      <c r="M15" s="109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199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15">
      <c r="A16" s="4"/>
      <c r="B16" s="4" t="s">
        <v>463</v>
      </c>
      <c r="C16" s="4" t="s">
        <v>411</v>
      </c>
      <c r="D16" s="4"/>
      <c r="E16" s="4"/>
      <c r="F16" s="4"/>
      <c r="G16" s="4"/>
      <c r="H16" s="4"/>
      <c r="I16" s="4"/>
      <c r="J16" s="4">
        <f>+'A.XII.FEKALNA'!J41</f>
        <v>0</v>
      </c>
      <c r="K16" s="4"/>
      <c r="L16" s="362"/>
      <c r="M16" s="109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199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ht="15">
      <c r="A17" s="4"/>
      <c r="B17" s="4" t="s">
        <v>441</v>
      </c>
      <c r="C17" s="4" t="s">
        <v>412</v>
      </c>
      <c r="D17" s="4"/>
      <c r="E17" s="4"/>
      <c r="F17" s="4"/>
      <c r="G17" s="4"/>
      <c r="H17" s="4"/>
      <c r="I17" s="4"/>
      <c r="J17" s="4">
        <f>+'A.XIII.METEORNA'!J51</f>
        <v>0</v>
      </c>
      <c r="K17" s="4"/>
      <c r="L17" s="362"/>
      <c r="M17" s="109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199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36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362"/>
      <c r="M18" s="109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199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36" ht="15.75" thickBot="1">
      <c r="A19" s="5"/>
      <c r="B19" s="13" t="s">
        <v>348</v>
      </c>
      <c r="C19" s="13"/>
      <c r="D19" s="13"/>
      <c r="E19" s="13"/>
      <c r="F19" s="13"/>
      <c r="G19" s="13"/>
      <c r="H19" s="13"/>
      <c r="I19" s="13"/>
      <c r="J19" s="13">
        <f>SUM(J5:J18)</f>
        <v>0</v>
      </c>
      <c r="K19" s="5"/>
      <c r="L19" s="362"/>
      <c r="M19" s="124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199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</row>
    <row r="20" spans="1:3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362"/>
      <c r="M20" s="109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199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1:36" ht="15">
      <c r="A21" s="5"/>
      <c r="B21" s="9" t="s">
        <v>13</v>
      </c>
      <c r="C21" s="9" t="s">
        <v>347</v>
      </c>
      <c r="D21" s="9"/>
      <c r="E21" s="9"/>
      <c r="F21" s="9"/>
      <c r="G21" s="9"/>
      <c r="H21" s="9"/>
      <c r="I21" s="9"/>
      <c r="J21" s="9"/>
      <c r="K21" s="5"/>
      <c r="L21" s="362"/>
      <c r="M21" s="124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199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</row>
    <row r="22" spans="1:36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362"/>
      <c r="M22" s="109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199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1:36" ht="15">
      <c r="A23" s="4"/>
      <c r="B23" s="4" t="s">
        <v>14</v>
      </c>
      <c r="C23" s="4" t="s">
        <v>349</v>
      </c>
      <c r="D23" s="4"/>
      <c r="E23" s="4"/>
      <c r="F23" s="4"/>
      <c r="G23" s="4"/>
      <c r="H23" s="4" t="s">
        <v>1</v>
      </c>
      <c r="I23" s="4"/>
      <c r="J23" s="4">
        <f>+'B.I.ELEKTRO'!J56</f>
        <v>0</v>
      </c>
      <c r="K23" s="4"/>
      <c r="L23" s="362"/>
      <c r="M23" s="109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199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 ht="15">
      <c r="A24" s="4"/>
      <c r="B24" s="4" t="s">
        <v>15</v>
      </c>
      <c r="C24" s="4" t="s">
        <v>350</v>
      </c>
      <c r="D24" s="4"/>
      <c r="E24" s="4"/>
      <c r="F24" s="4"/>
      <c r="G24" s="4"/>
      <c r="H24" s="4" t="s">
        <v>1</v>
      </c>
      <c r="I24" s="4"/>
      <c r="J24" s="4">
        <f>+'B.II.VODOVOD'!J40</f>
        <v>0</v>
      </c>
      <c r="K24" s="4"/>
      <c r="L24" s="362"/>
      <c r="M24" s="109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199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362"/>
      <c r="M25" s="109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199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362"/>
      <c r="M26" s="109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199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362"/>
      <c r="M27" s="109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199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ht="15.75" thickBot="1">
      <c r="A28" s="5"/>
      <c r="B28" s="13" t="s">
        <v>17</v>
      </c>
      <c r="C28" s="13"/>
      <c r="D28" s="13"/>
      <c r="E28" s="13"/>
      <c r="F28" s="13"/>
      <c r="G28" s="13"/>
      <c r="H28" s="13"/>
      <c r="I28" s="13"/>
      <c r="J28" s="13">
        <f>SUM(J23:J27)</f>
        <v>0</v>
      </c>
      <c r="K28" s="5"/>
      <c r="L28" s="362"/>
      <c r="M28" s="124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199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</row>
    <row r="29" spans="1:36" ht="15">
      <c r="A29" s="4"/>
      <c r="B29" s="6"/>
      <c r="C29" s="6"/>
      <c r="D29" s="6"/>
      <c r="E29" s="6"/>
      <c r="F29" s="6"/>
      <c r="G29" s="6"/>
      <c r="H29" s="6"/>
      <c r="I29" s="6"/>
      <c r="J29" s="6"/>
      <c r="K29" s="4"/>
      <c r="L29" s="362"/>
      <c r="M29" s="109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199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ht="15">
      <c r="A30" s="4"/>
      <c r="B30" s="6" t="s">
        <v>16</v>
      </c>
      <c r="C30" s="6" t="s">
        <v>0</v>
      </c>
      <c r="D30" s="6"/>
      <c r="E30" s="6"/>
      <c r="F30" s="6"/>
      <c r="G30" s="6"/>
      <c r="H30" s="6"/>
      <c r="I30" s="6"/>
      <c r="J30" s="6"/>
      <c r="K30" s="15"/>
      <c r="L30" s="362"/>
      <c r="M30" s="109"/>
      <c r="N30" s="33"/>
      <c r="O30" s="33"/>
      <c r="P30" s="33"/>
      <c r="Q30" s="33"/>
      <c r="R30" s="33"/>
      <c r="S30" s="33"/>
      <c r="T30" s="33"/>
      <c r="U30" s="33"/>
      <c r="V30" s="33"/>
      <c r="W30" s="201"/>
      <c r="X30" s="199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201"/>
    </row>
    <row r="31" spans="1:38" s="14" customFormat="1" ht="15">
      <c r="A31" s="4"/>
      <c r="B31" s="6"/>
      <c r="C31" s="6"/>
      <c r="D31" s="6"/>
      <c r="E31" s="6">
        <v>0.05</v>
      </c>
      <c r="F31" s="6"/>
      <c r="G31" s="6">
        <f>J19+J28</f>
        <v>0</v>
      </c>
      <c r="H31" s="6"/>
      <c r="I31" s="6"/>
      <c r="J31" s="6">
        <f>E31*G31</f>
        <v>0</v>
      </c>
      <c r="K31" s="15"/>
      <c r="L31" s="362"/>
      <c r="M31" s="109"/>
      <c r="N31" s="33"/>
      <c r="O31" s="33"/>
      <c r="P31" s="33"/>
      <c r="Q31" s="33"/>
      <c r="R31" s="33"/>
      <c r="S31" s="33"/>
      <c r="T31" s="33"/>
      <c r="U31" s="33"/>
      <c r="V31" s="33"/>
      <c r="W31" s="201"/>
      <c r="X31" s="184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201"/>
      <c r="AK31" s="20"/>
      <c r="AL31" s="20"/>
    </row>
    <row r="32" spans="1:36" ht="15">
      <c r="A32" s="4"/>
      <c r="B32" s="6"/>
      <c r="C32" s="6"/>
      <c r="D32" s="6"/>
      <c r="E32" s="6"/>
      <c r="F32" s="6"/>
      <c r="G32" s="6"/>
      <c r="H32" s="6"/>
      <c r="I32" s="6"/>
      <c r="J32" s="6"/>
      <c r="K32" s="4"/>
      <c r="L32" s="362"/>
      <c r="M32" s="109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199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8" s="14" customFormat="1" ht="15.75" thickBot="1">
      <c r="A33" s="4"/>
      <c r="B33" s="13" t="s">
        <v>351</v>
      </c>
      <c r="C33" s="13" t="s">
        <v>18</v>
      </c>
      <c r="D33" s="13"/>
      <c r="E33" s="13"/>
      <c r="F33" s="13"/>
      <c r="G33" s="13"/>
      <c r="H33" s="13"/>
      <c r="I33" s="13"/>
      <c r="J33" s="13">
        <f>SUM(J31:J32)</f>
        <v>0</v>
      </c>
      <c r="K33" s="4"/>
      <c r="L33" s="364"/>
      <c r="M33" s="109"/>
      <c r="N33" s="71"/>
      <c r="O33" s="71"/>
      <c r="P33" s="71"/>
      <c r="Q33" s="71"/>
      <c r="R33" s="71"/>
      <c r="S33" s="71"/>
      <c r="T33" s="71"/>
      <c r="U33" s="71"/>
      <c r="V33" s="71"/>
      <c r="W33" s="33"/>
      <c r="X33" s="184"/>
      <c r="Y33" s="33"/>
      <c r="Z33" s="33"/>
      <c r="AA33" s="71"/>
      <c r="AB33" s="71"/>
      <c r="AC33" s="71"/>
      <c r="AD33" s="71"/>
      <c r="AE33" s="71"/>
      <c r="AF33" s="71"/>
      <c r="AG33" s="71"/>
      <c r="AH33" s="71"/>
      <c r="AI33" s="71"/>
      <c r="AJ33" s="33"/>
      <c r="AK33" s="20"/>
      <c r="AL33" s="20"/>
    </row>
    <row r="34" spans="1:36" ht="1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365"/>
      <c r="M34" s="109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199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ht="15.75" thickBot="1">
      <c r="A35" s="4"/>
      <c r="B35" s="76" t="s">
        <v>352</v>
      </c>
      <c r="C35" s="76"/>
      <c r="D35" s="76"/>
      <c r="E35" s="76"/>
      <c r="F35" s="76"/>
      <c r="G35" s="76"/>
      <c r="H35" s="76"/>
      <c r="I35" s="76"/>
      <c r="J35" s="76">
        <f>J19+J28+J33</f>
        <v>0</v>
      </c>
      <c r="K35" s="6"/>
      <c r="L35" s="364"/>
      <c r="M35" s="109"/>
      <c r="N35" s="71"/>
      <c r="O35" s="71"/>
      <c r="P35" s="71"/>
      <c r="Q35" s="71"/>
      <c r="R35" s="71"/>
      <c r="S35" s="71"/>
      <c r="T35" s="71"/>
      <c r="U35" s="71"/>
      <c r="V35" s="71"/>
      <c r="W35" s="33"/>
      <c r="X35" s="199"/>
      <c r="Y35" s="33"/>
      <c r="Z35" s="33"/>
      <c r="AA35" s="71"/>
      <c r="AB35" s="71"/>
      <c r="AC35" s="71"/>
      <c r="AD35" s="71"/>
      <c r="AE35" s="71"/>
      <c r="AF35" s="71"/>
      <c r="AG35" s="71"/>
      <c r="AH35" s="71"/>
      <c r="AI35" s="71"/>
      <c r="AJ35" s="33"/>
    </row>
    <row r="36" spans="1:36" ht="15.75" thickTop="1">
      <c r="A36" s="4"/>
      <c r="B36" s="4"/>
      <c r="C36" s="4"/>
      <c r="D36" s="9"/>
      <c r="E36" s="6"/>
      <c r="F36" s="6"/>
      <c r="G36" s="6"/>
      <c r="H36" s="6"/>
      <c r="I36" s="6"/>
      <c r="J36" s="6"/>
      <c r="K36" s="6"/>
      <c r="L36" s="366"/>
      <c r="M36" s="109"/>
      <c r="N36" s="33"/>
      <c r="O36" s="33"/>
      <c r="P36" s="71"/>
      <c r="Q36" s="33"/>
      <c r="R36" s="33"/>
      <c r="S36" s="33"/>
      <c r="T36" s="33"/>
      <c r="U36" s="33"/>
      <c r="V36" s="33"/>
      <c r="W36" s="33"/>
      <c r="X36" s="199"/>
      <c r="Y36" s="33"/>
      <c r="Z36" s="33"/>
      <c r="AA36" s="33"/>
      <c r="AB36" s="33"/>
      <c r="AC36" s="71"/>
      <c r="AD36" s="33"/>
      <c r="AE36" s="33"/>
      <c r="AF36" s="33"/>
      <c r="AG36" s="33"/>
      <c r="AH36" s="33"/>
      <c r="AI36" s="33"/>
      <c r="AJ36" s="33"/>
    </row>
    <row r="37" spans="1:36" ht="12.75">
      <c r="A37" s="4"/>
      <c r="B37" s="4"/>
      <c r="C37" s="4"/>
      <c r="D37" s="9"/>
      <c r="E37" s="6"/>
      <c r="F37" s="6"/>
      <c r="G37" s="6"/>
      <c r="H37" s="6"/>
      <c r="I37" s="6"/>
      <c r="J37" s="6"/>
      <c r="K37" s="6"/>
      <c r="L37" s="97"/>
      <c r="M37" s="109"/>
      <c r="N37" s="33"/>
      <c r="O37" s="33"/>
      <c r="P37" s="71"/>
      <c r="Q37" s="33"/>
      <c r="R37" s="33"/>
      <c r="S37" s="33"/>
      <c r="T37" s="33"/>
      <c r="U37" s="33"/>
      <c r="V37" s="33"/>
      <c r="W37" s="33"/>
      <c r="X37" s="199"/>
      <c r="Y37" s="33"/>
      <c r="Z37" s="33"/>
      <c r="AA37" s="33"/>
      <c r="AB37" s="33"/>
      <c r="AC37" s="71"/>
      <c r="AD37" s="33"/>
      <c r="AE37" s="33"/>
      <c r="AF37" s="33"/>
      <c r="AG37" s="33"/>
      <c r="AH37" s="33"/>
      <c r="AI37" s="33"/>
      <c r="AJ37" s="33"/>
    </row>
    <row r="38" spans="1:38" s="14" customFormat="1" ht="12.75">
      <c r="A38" s="4"/>
      <c r="B38" s="4"/>
      <c r="C38" s="4"/>
      <c r="D38" s="9"/>
      <c r="E38" s="6"/>
      <c r="F38" s="6"/>
      <c r="G38" s="6"/>
      <c r="H38" s="6"/>
      <c r="I38" s="6"/>
      <c r="J38" s="6"/>
      <c r="K38" s="6"/>
      <c r="L38" s="367"/>
      <c r="M38" s="109"/>
      <c r="N38" s="33"/>
      <c r="O38" s="33"/>
      <c r="P38" s="71"/>
      <c r="Q38" s="33"/>
      <c r="R38" s="33"/>
      <c r="S38" s="33"/>
      <c r="T38" s="33"/>
      <c r="U38" s="33"/>
      <c r="V38" s="33"/>
      <c r="W38" s="33"/>
      <c r="X38" s="184"/>
      <c r="Y38" s="33"/>
      <c r="Z38" s="33"/>
      <c r="AA38" s="33"/>
      <c r="AB38" s="33"/>
      <c r="AC38" s="71"/>
      <c r="AD38" s="33"/>
      <c r="AE38" s="33"/>
      <c r="AF38" s="33"/>
      <c r="AG38" s="33"/>
      <c r="AH38" s="33"/>
      <c r="AI38" s="33"/>
      <c r="AJ38" s="33"/>
      <c r="AK38" s="20"/>
      <c r="AL38" s="20"/>
    </row>
    <row r="39" spans="1:36" ht="12.75">
      <c r="A39" s="4"/>
      <c r="B39" s="275"/>
      <c r="C39" s="4"/>
      <c r="D39" s="9"/>
      <c r="E39" s="6"/>
      <c r="F39" s="6"/>
      <c r="G39" s="6"/>
      <c r="H39" s="6"/>
      <c r="I39" s="6"/>
      <c r="J39" s="6"/>
      <c r="K39" s="6"/>
      <c r="L39" s="368"/>
      <c r="M39" s="109"/>
      <c r="N39" s="33"/>
      <c r="O39" s="33"/>
      <c r="P39" s="71"/>
      <c r="Q39" s="33"/>
      <c r="R39" s="33"/>
      <c r="S39" s="33"/>
      <c r="T39" s="33"/>
      <c r="U39" s="33"/>
      <c r="V39" s="33"/>
      <c r="W39" s="33"/>
      <c r="X39" s="199"/>
      <c r="Y39" s="33"/>
      <c r="Z39" s="33"/>
      <c r="AA39" s="33"/>
      <c r="AB39" s="33"/>
      <c r="AC39" s="71"/>
      <c r="AD39" s="33"/>
      <c r="AE39" s="33"/>
      <c r="AF39" s="33"/>
      <c r="AG39" s="33"/>
      <c r="AH39" s="33"/>
      <c r="AI39" s="33"/>
      <c r="AJ39" s="33"/>
    </row>
    <row r="40" spans="1:36" ht="12.75">
      <c r="A40" s="4"/>
      <c r="B40" s="4"/>
      <c r="C40" s="4"/>
      <c r="D40" s="9"/>
      <c r="E40" s="6"/>
      <c r="F40" s="6"/>
      <c r="G40" s="6"/>
      <c r="H40" s="6"/>
      <c r="I40" s="6"/>
      <c r="J40" s="6"/>
      <c r="K40" s="6"/>
      <c r="L40" s="368"/>
      <c r="M40" s="109"/>
      <c r="N40" s="33"/>
      <c r="O40" s="33"/>
      <c r="P40" s="71"/>
      <c r="Q40" s="33"/>
      <c r="R40" s="33"/>
      <c r="S40" s="33"/>
      <c r="T40" s="33"/>
      <c r="U40" s="33"/>
      <c r="V40" s="33"/>
      <c r="W40" s="33"/>
      <c r="X40" s="199"/>
      <c r="Y40" s="33"/>
      <c r="Z40" s="33"/>
      <c r="AA40" s="33"/>
      <c r="AB40" s="33"/>
      <c r="AC40" s="71"/>
      <c r="AD40" s="33"/>
      <c r="AE40" s="33"/>
      <c r="AF40" s="33"/>
      <c r="AG40" s="33"/>
      <c r="AH40" s="33"/>
      <c r="AI40" s="33"/>
      <c r="AJ40" s="33"/>
    </row>
    <row r="41" spans="1:36" ht="12.75">
      <c r="A41" s="4"/>
      <c r="B41" s="4"/>
      <c r="C41" s="4"/>
      <c r="D41" s="9"/>
      <c r="E41" s="6"/>
      <c r="F41" s="6"/>
      <c r="G41" s="6"/>
      <c r="H41" s="6"/>
      <c r="I41" s="6"/>
      <c r="J41" s="6"/>
      <c r="K41" s="4"/>
      <c r="L41" s="368"/>
      <c r="M41" s="109"/>
      <c r="N41" s="33"/>
      <c r="O41" s="33"/>
      <c r="P41" s="71"/>
      <c r="Q41" s="33"/>
      <c r="R41" s="33"/>
      <c r="S41" s="33"/>
      <c r="T41" s="33"/>
      <c r="U41" s="33"/>
      <c r="V41" s="33"/>
      <c r="W41" s="33"/>
      <c r="X41" s="199"/>
      <c r="Y41" s="33"/>
      <c r="Z41" s="33"/>
      <c r="AA41" s="33"/>
      <c r="AB41" s="33"/>
      <c r="AC41" s="71"/>
      <c r="AD41" s="33"/>
      <c r="AE41" s="33"/>
      <c r="AF41" s="33"/>
      <c r="AG41" s="33"/>
      <c r="AH41" s="33"/>
      <c r="AI41" s="33"/>
      <c r="AJ41" s="33"/>
    </row>
    <row r="42" spans="1:36" ht="12.75">
      <c r="A42" s="4"/>
      <c r="B42" s="5" t="s">
        <v>19</v>
      </c>
      <c r="C42" s="5"/>
      <c r="D42" s="9"/>
      <c r="E42" s="9"/>
      <c r="F42" s="9"/>
      <c r="G42" s="9"/>
      <c r="H42" s="9"/>
      <c r="I42" s="9"/>
      <c r="J42" s="9"/>
      <c r="K42" s="4"/>
      <c r="L42" s="368"/>
      <c r="M42" s="109"/>
      <c r="N42" s="71"/>
      <c r="O42" s="71"/>
      <c r="P42" s="71"/>
      <c r="Q42" s="71"/>
      <c r="R42" s="71"/>
      <c r="S42" s="71"/>
      <c r="T42" s="71"/>
      <c r="U42" s="71"/>
      <c r="V42" s="71"/>
      <c r="W42" s="33"/>
      <c r="X42" s="199"/>
      <c r="Y42" s="33"/>
      <c r="Z42" s="33"/>
      <c r="AA42" s="71"/>
      <c r="AB42" s="71"/>
      <c r="AC42" s="71"/>
      <c r="AD42" s="71"/>
      <c r="AE42" s="71"/>
      <c r="AF42" s="71"/>
      <c r="AG42" s="71"/>
      <c r="AH42" s="71"/>
      <c r="AI42" s="71"/>
      <c r="AJ42" s="33"/>
    </row>
    <row r="43" spans="1:36" ht="12.75">
      <c r="A43" s="4"/>
      <c r="B43" s="5" t="s">
        <v>20</v>
      </c>
      <c r="C43" s="5"/>
      <c r="D43" s="5"/>
      <c r="E43" s="5"/>
      <c r="F43" s="5"/>
      <c r="G43" s="7"/>
      <c r="H43" s="18"/>
      <c r="I43" s="6"/>
      <c r="J43" s="6"/>
      <c r="K43" s="4"/>
      <c r="L43" s="33"/>
      <c r="M43" s="109"/>
      <c r="N43" s="71"/>
      <c r="O43" s="71"/>
      <c r="P43" s="71"/>
      <c r="Q43" s="71"/>
      <c r="R43" s="71"/>
      <c r="T43" s="192"/>
      <c r="U43" s="33"/>
      <c r="V43" s="33"/>
      <c r="W43" s="33"/>
      <c r="X43" s="199"/>
      <c r="Y43" s="33"/>
      <c r="Z43" s="33"/>
      <c r="AA43" s="71"/>
      <c r="AB43" s="71"/>
      <c r="AC43" s="71"/>
      <c r="AD43" s="71"/>
      <c r="AE43" s="71"/>
      <c r="AG43" s="192"/>
      <c r="AH43" s="33"/>
      <c r="AI43" s="33"/>
      <c r="AJ43" s="33"/>
    </row>
    <row r="44" spans="1:36" ht="12.75">
      <c r="A44" s="4"/>
      <c r="B44" s="5" t="s">
        <v>21</v>
      </c>
      <c r="C44" s="5"/>
      <c r="D44" s="5"/>
      <c r="E44" s="5"/>
      <c r="F44" s="5"/>
      <c r="G44" s="7"/>
      <c r="H44" s="18"/>
      <c r="I44" s="6"/>
      <c r="J44" s="6"/>
      <c r="K44" s="4"/>
      <c r="L44" s="33"/>
      <c r="M44" s="109"/>
      <c r="N44" s="71"/>
      <c r="O44" s="71"/>
      <c r="P44" s="71"/>
      <c r="Q44" s="71"/>
      <c r="R44" s="71"/>
      <c r="T44" s="192"/>
      <c r="U44" s="33"/>
      <c r="V44" s="33"/>
      <c r="W44" s="33"/>
      <c r="X44" s="199"/>
      <c r="Y44" s="33"/>
      <c r="Z44" s="33"/>
      <c r="AA44" s="71"/>
      <c r="AB44" s="71"/>
      <c r="AC44" s="71"/>
      <c r="AD44" s="71"/>
      <c r="AE44" s="71"/>
      <c r="AG44" s="192"/>
      <c r="AH44" s="33"/>
      <c r="AI44" s="33"/>
      <c r="AJ44" s="33"/>
    </row>
    <row r="45" spans="1:36" ht="12.75">
      <c r="A45" s="4"/>
      <c r="B45" s="5"/>
      <c r="C45" s="5"/>
      <c r="D45" s="5"/>
      <c r="E45" s="5"/>
      <c r="F45" s="5"/>
      <c r="G45" s="7"/>
      <c r="H45" s="18"/>
      <c r="I45" s="6"/>
      <c r="J45" s="6"/>
      <c r="K45" s="4"/>
      <c r="L45" s="33"/>
      <c r="M45" s="109"/>
      <c r="N45" s="71"/>
      <c r="O45" s="71"/>
      <c r="P45" s="71"/>
      <c r="Q45" s="71"/>
      <c r="R45" s="71"/>
      <c r="T45" s="192"/>
      <c r="U45" s="33"/>
      <c r="V45" s="33"/>
      <c r="W45" s="33"/>
      <c r="X45" s="199"/>
      <c r="Y45" s="33"/>
      <c r="Z45" s="33"/>
      <c r="AA45" s="71"/>
      <c r="AB45" s="71"/>
      <c r="AC45" s="71"/>
      <c r="AD45" s="71"/>
      <c r="AE45" s="71"/>
      <c r="AG45" s="192"/>
      <c r="AH45" s="33"/>
      <c r="AI45" s="33"/>
      <c r="AJ45" s="33"/>
    </row>
    <row r="46" spans="1:36" ht="12.75">
      <c r="A46" s="4"/>
      <c r="B46" s="5"/>
      <c r="C46" s="5"/>
      <c r="D46" s="5"/>
      <c r="E46" s="5"/>
      <c r="F46" s="5"/>
      <c r="G46" s="7"/>
      <c r="H46" s="18"/>
      <c r="I46" s="6"/>
      <c r="J46" s="6"/>
      <c r="K46" s="4"/>
      <c r="L46" s="33"/>
      <c r="M46" s="109"/>
      <c r="N46" s="71"/>
      <c r="O46" s="71"/>
      <c r="P46" s="71"/>
      <c r="Q46" s="71"/>
      <c r="R46" s="71"/>
      <c r="T46" s="192"/>
      <c r="U46" s="33"/>
      <c r="V46" s="33"/>
      <c r="W46" s="33"/>
      <c r="X46" s="199"/>
      <c r="Y46" s="33"/>
      <c r="Z46" s="33"/>
      <c r="AA46" s="71"/>
      <c r="AB46" s="71"/>
      <c r="AC46" s="71"/>
      <c r="AD46" s="71"/>
      <c r="AE46" s="71"/>
      <c r="AG46" s="192"/>
      <c r="AH46" s="33"/>
      <c r="AI46" s="33"/>
      <c r="AJ46" s="33"/>
    </row>
    <row r="47" spans="1:38" s="17" customFormat="1" ht="14.25" customHeight="1">
      <c r="A47" s="4"/>
      <c r="B47" s="5"/>
      <c r="C47" s="5"/>
      <c r="D47" s="5"/>
      <c r="E47" s="5"/>
      <c r="F47" s="5"/>
      <c r="G47" s="7"/>
      <c r="H47" s="18"/>
      <c r="I47" s="6"/>
      <c r="J47" s="6"/>
      <c r="K47" s="4"/>
      <c r="L47" s="33"/>
      <c r="M47" s="109"/>
      <c r="N47" s="71"/>
      <c r="O47" s="71"/>
      <c r="P47" s="71"/>
      <c r="Q47" s="71"/>
      <c r="R47" s="71"/>
      <c r="S47" s="34"/>
      <c r="T47" s="192"/>
      <c r="U47" s="33"/>
      <c r="V47" s="33"/>
      <c r="W47" s="33"/>
      <c r="X47" s="202"/>
      <c r="Y47" s="33"/>
      <c r="Z47" s="33"/>
      <c r="AA47" s="71"/>
      <c r="AB47" s="71"/>
      <c r="AC47" s="71"/>
      <c r="AD47" s="71"/>
      <c r="AE47" s="71"/>
      <c r="AF47" s="34"/>
      <c r="AG47" s="192"/>
      <c r="AH47" s="33"/>
      <c r="AI47" s="33"/>
      <c r="AJ47" s="33"/>
      <c r="AK47" s="2"/>
      <c r="AL47" s="2"/>
    </row>
    <row r="48" spans="1:36" ht="12.75">
      <c r="A48" s="4"/>
      <c r="B48" s="5"/>
      <c r="C48" s="5"/>
      <c r="D48" s="5"/>
      <c r="E48" s="5"/>
      <c r="F48" s="5"/>
      <c r="G48" s="7"/>
      <c r="H48" s="18"/>
      <c r="I48" s="6"/>
      <c r="J48" s="6"/>
      <c r="K48" s="4"/>
      <c r="L48" s="201"/>
      <c r="M48" s="109"/>
      <c r="N48" s="71"/>
      <c r="O48" s="71"/>
      <c r="P48" s="71"/>
      <c r="Q48" s="71"/>
      <c r="R48" s="71"/>
      <c r="T48" s="192"/>
      <c r="U48" s="33"/>
      <c r="V48" s="33"/>
      <c r="W48" s="33"/>
      <c r="X48" s="199"/>
      <c r="Y48" s="33"/>
      <c r="Z48" s="33"/>
      <c r="AA48" s="71"/>
      <c r="AB48" s="71"/>
      <c r="AC48" s="71"/>
      <c r="AD48" s="71"/>
      <c r="AE48" s="71"/>
      <c r="AG48" s="192"/>
      <c r="AH48" s="33"/>
      <c r="AI48" s="33"/>
      <c r="AJ48" s="33"/>
    </row>
    <row r="49" spans="1:36" ht="12.75">
      <c r="A49" s="4"/>
      <c r="B49" s="5"/>
      <c r="C49" s="5"/>
      <c r="D49" s="5"/>
      <c r="E49" s="5"/>
      <c r="F49" s="5"/>
      <c r="G49" s="7"/>
      <c r="H49" s="18"/>
      <c r="I49" s="6"/>
      <c r="J49" s="6"/>
      <c r="K49" s="4"/>
      <c r="L49" s="201"/>
      <c r="M49" s="109"/>
      <c r="N49" s="71"/>
      <c r="O49" s="71"/>
      <c r="P49" s="71"/>
      <c r="Q49" s="71"/>
      <c r="R49" s="71"/>
      <c r="T49" s="192"/>
      <c r="U49" s="33"/>
      <c r="V49" s="33"/>
      <c r="W49" s="33"/>
      <c r="X49" s="184"/>
      <c r="Y49" s="33"/>
      <c r="Z49" s="33"/>
      <c r="AA49" s="71"/>
      <c r="AB49" s="71"/>
      <c r="AC49" s="71"/>
      <c r="AD49" s="71"/>
      <c r="AE49" s="71"/>
      <c r="AG49" s="192"/>
      <c r="AH49" s="33"/>
      <c r="AI49" s="33"/>
      <c r="AJ49" s="33"/>
    </row>
    <row r="50" spans="1:36" ht="12.75">
      <c r="A50" s="4"/>
      <c r="B50" s="5"/>
      <c r="C50" s="5"/>
      <c r="D50" s="5"/>
      <c r="E50" s="5"/>
      <c r="F50" s="5"/>
      <c r="G50" s="7"/>
      <c r="H50" s="18"/>
      <c r="I50" s="6"/>
      <c r="J50" s="6"/>
      <c r="K50" s="4"/>
      <c r="L50" s="201"/>
      <c r="M50" s="109"/>
      <c r="N50" s="71"/>
      <c r="O50" s="71"/>
      <c r="P50" s="71"/>
      <c r="Q50" s="71"/>
      <c r="R50" s="71"/>
      <c r="T50" s="192"/>
      <c r="U50" s="33"/>
      <c r="V50" s="33"/>
      <c r="W50" s="33"/>
      <c r="Y50" s="33"/>
      <c r="Z50" s="33"/>
      <c r="AA50" s="71"/>
      <c r="AB50" s="71"/>
      <c r="AC50" s="71"/>
      <c r="AD50" s="71"/>
      <c r="AE50" s="71"/>
      <c r="AG50" s="192"/>
      <c r="AH50" s="33"/>
      <c r="AI50" s="33"/>
      <c r="AJ50" s="33"/>
    </row>
    <row r="51" spans="1:36" ht="12.75">
      <c r="A51" s="4"/>
      <c r="B51" s="5"/>
      <c r="C51" s="5"/>
      <c r="D51" s="5"/>
      <c r="E51" s="5"/>
      <c r="F51" s="5"/>
      <c r="G51" s="7"/>
      <c r="H51" s="18"/>
      <c r="I51" s="6"/>
      <c r="J51" s="6"/>
      <c r="K51" s="4"/>
      <c r="L51" s="33"/>
      <c r="M51" s="109"/>
      <c r="N51" s="71"/>
      <c r="O51" s="71"/>
      <c r="P51" s="71"/>
      <c r="Q51" s="71"/>
      <c r="R51" s="71"/>
      <c r="T51" s="192"/>
      <c r="U51" s="33"/>
      <c r="V51" s="33"/>
      <c r="W51" s="33"/>
      <c r="Y51" s="33"/>
      <c r="Z51" s="33"/>
      <c r="AA51" s="71"/>
      <c r="AB51" s="71"/>
      <c r="AC51" s="71"/>
      <c r="AD51" s="71"/>
      <c r="AE51" s="71"/>
      <c r="AG51" s="192"/>
      <c r="AH51" s="33"/>
      <c r="AI51" s="33"/>
      <c r="AJ51" s="33"/>
    </row>
    <row r="52" spans="1:36" ht="12.75">
      <c r="A52" s="4"/>
      <c r="B52" s="5"/>
      <c r="C52" s="5"/>
      <c r="D52" s="5"/>
      <c r="E52" s="5"/>
      <c r="F52" s="5"/>
      <c r="G52" s="7"/>
      <c r="H52" s="18"/>
      <c r="I52" s="6"/>
      <c r="J52" s="6"/>
      <c r="K52" s="4"/>
      <c r="L52" s="33"/>
      <c r="M52" s="109"/>
      <c r="N52" s="71"/>
      <c r="O52" s="71"/>
      <c r="P52" s="71"/>
      <c r="Q52" s="71"/>
      <c r="R52" s="71"/>
      <c r="T52" s="192"/>
      <c r="U52" s="33"/>
      <c r="V52" s="33"/>
      <c r="W52" s="33"/>
      <c r="Y52" s="33"/>
      <c r="Z52" s="33"/>
      <c r="AA52" s="71"/>
      <c r="AB52" s="71"/>
      <c r="AC52" s="71"/>
      <c r="AD52" s="71"/>
      <c r="AE52" s="71"/>
      <c r="AG52" s="192"/>
      <c r="AH52" s="33"/>
      <c r="AI52" s="33"/>
      <c r="AJ52" s="33"/>
    </row>
    <row r="53" spans="1:36" ht="12.75">
      <c r="A53" s="4"/>
      <c r="B53" s="9" t="s">
        <v>22</v>
      </c>
      <c r="C53" s="9"/>
      <c r="D53" s="9"/>
      <c r="E53" s="9"/>
      <c r="F53" s="6"/>
      <c r="G53" s="6"/>
      <c r="H53" s="6"/>
      <c r="I53" s="6"/>
      <c r="J53" s="6"/>
      <c r="K53" s="4"/>
      <c r="L53" s="33"/>
      <c r="M53" s="109"/>
      <c r="N53" s="71"/>
      <c r="O53" s="71"/>
      <c r="P53" s="71"/>
      <c r="Q53" s="71"/>
      <c r="R53" s="33"/>
      <c r="S53" s="33"/>
      <c r="T53" s="33"/>
      <c r="U53" s="33"/>
      <c r="V53" s="33"/>
      <c r="W53" s="33"/>
      <c r="Y53" s="33"/>
      <c r="Z53" s="33"/>
      <c r="AA53" s="71"/>
      <c r="AB53" s="71"/>
      <c r="AC53" s="71"/>
      <c r="AD53" s="71"/>
      <c r="AE53" s="33"/>
      <c r="AF53" s="33"/>
      <c r="AG53" s="33"/>
      <c r="AH53" s="33"/>
      <c r="AI53" s="33"/>
      <c r="AJ53" s="33"/>
    </row>
    <row r="54" spans="1:36" ht="12.75">
      <c r="A54" s="4"/>
      <c r="B54" s="9"/>
      <c r="C54" s="9"/>
      <c r="D54" s="9"/>
      <c r="E54" s="9"/>
      <c r="F54" s="6"/>
      <c r="G54" s="6"/>
      <c r="H54" s="6"/>
      <c r="I54" s="6"/>
      <c r="J54" s="6"/>
      <c r="K54" s="4"/>
      <c r="L54" s="33"/>
      <c r="M54" s="109"/>
      <c r="N54" s="71"/>
      <c r="O54" s="71"/>
      <c r="P54" s="71"/>
      <c r="Q54" s="71"/>
      <c r="R54" s="33"/>
      <c r="S54" s="33"/>
      <c r="T54" s="33"/>
      <c r="U54" s="33"/>
      <c r="V54" s="33"/>
      <c r="W54" s="33"/>
      <c r="Y54" s="33"/>
      <c r="Z54" s="33"/>
      <c r="AA54" s="71"/>
      <c r="AB54" s="71"/>
      <c r="AC54" s="71"/>
      <c r="AD54" s="71"/>
      <c r="AE54" s="33"/>
      <c r="AF54" s="33"/>
      <c r="AG54" s="33"/>
      <c r="AH54" s="33"/>
      <c r="AI54" s="33"/>
      <c r="AJ54" s="33"/>
    </row>
    <row r="55" spans="1:36" ht="12.75">
      <c r="A55" s="4"/>
      <c r="B55" s="9" t="s">
        <v>23</v>
      </c>
      <c r="C55" s="9"/>
      <c r="D55" s="9"/>
      <c r="E55" s="9"/>
      <c r="F55" s="9"/>
      <c r="G55" s="9"/>
      <c r="H55" s="9"/>
      <c r="I55" s="9"/>
      <c r="J55" s="6"/>
      <c r="K55" s="4"/>
      <c r="L55" s="33"/>
      <c r="M55" s="109"/>
      <c r="N55" s="71"/>
      <c r="O55" s="71"/>
      <c r="P55" s="71"/>
      <c r="Q55" s="71"/>
      <c r="R55" s="71"/>
      <c r="S55" s="71"/>
      <c r="T55" s="71"/>
      <c r="U55" s="71"/>
      <c r="V55" s="33"/>
      <c r="W55" s="33"/>
      <c r="Y55" s="33"/>
      <c r="Z55" s="33"/>
      <c r="AA55" s="71"/>
      <c r="AB55" s="71"/>
      <c r="AC55" s="71"/>
      <c r="AD55" s="71"/>
      <c r="AE55" s="71"/>
      <c r="AF55" s="71"/>
      <c r="AG55" s="71"/>
      <c r="AH55" s="71"/>
      <c r="AI55" s="33"/>
      <c r="AJ55" s="33"/>
    </row>
    <row r="56" spans="1:36" ht="12.75">
      <c r="A56" s="4"/>
      <c r="B56" s="9" t="s">
        <v>24</v>
      </c>
      <c r="C56" s="9"/>
      <c r="D56" s="9"/>
      <c r="E56" s="9"/>
      <c r="F56" s="9"/>
      <c r="G56" s="9"/>
      <c r="H56" s="9"/>
      <c r="I56" s="9"/>
      <c r="J56" s="6"/>
      <c r="K56" s="4"/>
      <c r="L56" s="33"/>
      <c r="M56" s="109"/>
      <c r="N56" s="71"/>
      <c r="O56" s="71"/>
      <c r="P56" s="71"/>
      <c r="Q56" s="71"/>
      <c r="R56" s="71"/>
      <c r="S56" s="71"/>
      <c r="T56" s="71"/>
      <c r="U56" s="71"/>
      <c r="V56" s="33"/>
      <c r="W56" s="33"/>
      <c r="Y56" s="33"/>
      <c r="Z56" s="33"/>
      <c r="AA56" s="71"/>
      <c r="AB56" s="71"/>
      <c r="AC56" s="71"/>
      <c r="AD56" s="71"/>
      <c r="AE56" s="71"/>
      <c r="AF56" s="71"/>
      <c r="AG56" s="71"/>
      <c r="AH56" s="71"/>
      <c r="AI56" s="33"/>
      <c r="AJ56" s="33"/>
    </row>
    <row r="57" spans="1:36" ht="12.75">
      <c r="A57" s="4"/>
      <c r="B57" s="6"/>
      <c r="C57" s="6"/>
      <c r="D57" s="6"/>
      <c r="E57" s="6"/>
      <c r="F57" s="6"/>
      <c r="G57" s="6"/>
      <c r="H57" s="6"/>
      <c r="I57" s="6"/>
      <c r="J57" s="6"/>
      <c r="K57" s="4"/>
      <c r="L57" s="33"/>
      <c r="M57" s="109"/>
      <c r="N57" s="33"/>
      <c r="O57" s="33"/>
      <c r="P57" s="33"/>
      <c r="Q57" s="33"/>
      <c r="R57" s="33"/>
      <c r="S57" s="33"/>
      <c r="T57" s="33"/>
      <c r="U57" s="33"/>
      <c r="V57" s="33"/>
      <c r="W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ht="12.75">
      <c r="A58" s="9"/>
      <c r="B58" s="9" t="s">
        <v>25</v>
      </c>
      <c r="C58" s="9"/>
      <c r="D58" s="9"/>
      <c r="E58" s="9"/>
      <c r="F58" s="9"/>
      <c r="G58" s="9"/>
      <c r="H58" s="9"/>
      <c r="I58" s="19"/>
      <c r="J58" s="5"/>
      <c r="K58" s="6"/>
      <c r="L58" s="33"/>
      <c r="M58" s="71"/>
      <c r="N58" s="71"/>
      <c r="O58" s="71"/>
      <c r="P58" s="71"/>
      <c r="Q58" s="71"/>
      <c r="R58" s="71"/>
      <c r="S58" s="71"/>
      <c r="T58" s="71"/>
      <c r="U58" s="72"/>
      <c r="V58" s="71"/>
      <c r="W58" s="33"/>
      <c r="Y58" s="33"/>
      <c r="Z58" s="71"/>
      <c r="AA58" s="71"/>
      <c r="AB58" s="71"/>
      <c r="AC58" s="71"/>
      <c r="AD58" s="71"/>
      <c r="AE58" s="71"/>
      <c r="AF58" s="71"/>
      <c r="AG58" s="71"/>
      <c r="AH58" s="72"/>
      <c r="AI58" s="71"/>
      <c r="AJ58" s="33"/>
    </row>
    <row r="59" spans="1:36" ht="12.75">
      <c r="A59" s="9"/>
      <c r="B59" s="9" t="s">
        <v>26</v>
      </c>
      <c r="C59" s="9"/>
      <c r="D59" s="9"/>
      <c r="E59" s="9"/>
      <c r="F59" s="9"/>
      <c r="G59" s="9"/>
      <c r="H59" s="9"/>
      <c r="I59" s="19"/>
      <c r="J59" s="5"/>
      <c r="K59" s="6"/>
      <c r="L59" s="33"/>
      <c r="M59" s="71"/>
      <c r="N59" s="71"/>
      <c r="O59" s="71"/>
      <c r="P59" s="71"/>
      <c r="Q59" s="71"/>
      <c r="R59" s="71"/>
      <c r="S59" s="71"/>
      <c r="T59" s="71"/>
      <c r="U59" s="72"/>
      <c r="V59" s="71"/>
      <c r="W59" s="33"/>
      <c r="Y59" s="33"/>
      <c r="Z59" s="71"/>
      <c r="AA59" s="71"/>
      <c r="AB59" s="71"/>
      <c r="AC59" s="71"/>
      <c r="AD59" s="71"/>
      <c r="AE59" s="71"/>
      <c r="AF59" s="71"/>
      <c r="AG59" s="71"/>
      <c r="AH59" s="72"/>
      <c r="AI59" s="71"/>
      <c r="AJ59" s="33"/>
    </row>
    <row r="60" spans="1:36" ht="12.75">
      <c r="A60" s="9"/>
      <c r="B60" s="9"/>
      <c r="C60" s="9"/>
      <c r="D60" s="9"/>
      <c r="E60" s="9"/>
      <c r="F60" s="9"/>
      <c r="G60" s="9"/>
      <c r="H60" s="9"/>
      <c r="I60" s="19"/>
      <c r="J60" s="5"/>
      <c r="K60" s="6"/>
      <c r="L60" s="33"/>
      <c r="M60" s="71"/>
      <c r="N60" s="71"/>
      <c r="O60" s="71"/>
      <c r="P60" s="71"/>
      <c r="Q60" s="71"/>
      <c r="R60" s="71"/>
      <c r="S60" s="71"/>
      <c r="T60" s="71"/>
      <c r="U60" s="72"/>
      <c r="V60" s="71"/>
      <c r="W60" s="33"/>
      <c r="Y60" s="33"/>
      <c r="Z60" s="71"/>
      <c r="AA60" s="71"/>
      <c r="AB60" s="71"/>
      <c r="AC60" s="71"/>
      <c r="AD60" s="71"/>
      <c r="AE60" s="71"/>
      <c r="AF60" s="71"/>
      <c r="AG60" s="71"/>
      <c r="AH60" s="72"/>
      <c r="AI60" s="71"/>
      <c r="AJ60" s="33"/>
    </row>
    <row r="61" spans="1:36" ht="12.75">
      <c r="A61" s="4"/>
      <c r="B61" s="5" t="s">
        <v>27</v>
      </c>
      <c r="C61" s="5"/>
      <c r="D61" s="5"/>
      <c r="E61" s="5"/>
      <c r="F61" s="5"/>
      <c r="G61" s="5"/>
      <c r="H61" s="5"/>
      <c r="I61" s="6"/>
      <c r="J61" s="6"/>
      <c r="K61" s="4"/>
      <c r="L61" s="33"/>
      <c r="M61" s="109"/>
      <c r="N61" s="71"/>
      <c r="O61" s="71"/>
      <c r="P61" s="71"/>
      <c r="Q61" s="71"/>
      <c r="R61" s="71"/>
      <c r="S61" s="71"/>
      <c r="T61" s="71"/>
      <c r="U61" s="33"/>
      <c r="V61" s="33"/>
      <c r="W61" s="33"/>
      <c r="Y61" s="33"/>
      <c r="Z61" s="33"/>
      <c r="AA61" s="71"/>
      <c r="AB61" s="71"/>
      <c r="AC61" s="71"/>
      <c r="AD61" s="71"/>
      <c r="AE61" s="71"/>
      <c r="AF61" s="71"/>
      <c r="AG61" s="71"/>
      <c r="AH61" s="33"/>
      <c r="AI61" s="33"/>
      <c r="AJ61" s="33"/>
    </row>
    <row r="62" spans="1:36" ht="13.5" customHeight="1">
      <c r="A62" s="4"/>
      <c r="B62" s="5" t="s">
        <v>28</v>
      </c>
      <c r="C62" s="5"/>
      <c r="D62" s="5"/>
      <c r="E62" s="5"/>
      <c r="F62" s="5"/>
      <c r="G62" s="5"/>
      <c r="H62" s="5"/>
      <c r="I62" s="6"/>
      <c r="J62" s="6"/>
      <c r="K62" s="4"/>
      <c r="L62" s="33"/>
      <c r="M62" s="109"/>
      <c r="N62" s="71"/>
      <c r="O62" s="71"/>
      <c r="P62" s="71"/>
      <c r="Q62" s="71"/>
      <c r="R62" s="71"/>
      <c r="S62" s="71"/>
      <c r="T62" s="71"/>
      <c r="U62" s="33"/>
      <c r="V62" s="33"/>
      <c r="W62" s="33"/>
      <c r="Z62" s="33"/>
      <c r="AA62" s="71"/>
      <c r="AB62" s="71"/>
      <c r="AC62" s="71"/>
      <c r="AD62" s="71"/>
      <c r="AE62" s="71"/>
      <c r="AF62" s="71"/>
      <c r="AG62" s="71"/>
      <c r="AH62" s="33"/>
      <c r="AI62" s="33"/>
      <c r="AJ62" s="33"/>
    </row>
    <row r="63" spans="1:36" ht="12.75">
      <c r="A63" s="4"/>
      <c r="B63" s="5"/>
      <c r="C63" s="5"/>
      <c r="D63" s="5"/>
      <c r="E63" s="5"/>
      <c r="F63" s="5"/>
      <c r="G63" s="5"/>
      <c r="H63" s="5"/>
      <c r="I63" s="6"/>
      <c r="J63" s="6"/>
      <c r="K63" s="4"/>
      <c r="L63" s="33"/>
      <c r="M63" s="109"/>
      <c r="N63" s="71"/>
      <c r="O63" s="71"/>
      <c r="P63" s="71"/>
      <c r="Q63" s="71"/>
      <c r="R63" s="71"/>
      <c r="S63" s="71"/>
      <c r="T63" s="71"/>
      <c r="U63" s="33"/>
      <c r="V63" s="33"/>
      <c r="W63" s="33"/>
      <c r="Z63" s="33"/>
      <c r="AA63" s="71"/>
      <c r="AB63" s="71"/>
      <c r="AC63" s="71"/>
      <c r="AD63" s="71"/>
      <c r="AE63" s="71"/>
      <c r="AF63" s="71"/>
      <c r="AG63" s="71"/>
      <c r="AH63" s="33"/>
      <c r="AI63" s="33"/>
      <c r="AJ63" s="33"/>
    </row>
    <row r="64" spans="1:36" ht="12.75">
      <c r="A64" s="4"/>
      <c r="B64" s="9" t="s">
        <v>29</v>
      </c>
      <c r="C64" s="9"/>
      <c r="D64" s="9"/>
      <c r="E64" s="9"/>
      <c r="F64" s="9"/>
      <c r="G64" s="9"/>
      <c r="H64" s="9"/>
      <c r="I64" s="9"/>
      <c r="J64" s="9"/>
      <c r="K64" s="5"/>
      <c r="L64" s="33"/>
      <c r="M64" s="109"/>
      <c r="N64" s="71"/>
      <c r="O64" s="71"/>
      <c r="P64" s="71"/>
      <c r="Q64" s="71"/>
      <c r="R64" s="71"/>
      <c r="S64" s="71"/>
      <c r="T64" s="71"/>
      <c r="U64" s="71"/>
      <c r="V64" s="71"/>
      <c r="W64" s="71"/>
      <c r="Z64" s="33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1:36" ht="12.75">
      <c r="A65" s="4"/>
      <c r="B65" s="9" t="s">
        <v>30</v>
      </c>
      <c r="C65" s="9"/>
      <c r="D65" s="9"/>
      <c r="E65" s="9"/>
      <c r="F65" s="9"/>
      <c r="G65" s="9"/>
      <c r="H65" s="9"/>
      <c r="I65" s="9"/>
      <c r="J65" s="9"/>
      <c r="K65" s="5"/>
      <c r="L65" s="33"/>
      <c r="M65" s="109"/>
      <c r="N65" s="71"/>
      <c r="O65" s="71"/>
      <c r="P65" s="71"/>
      <c r="Q65" s="71"/>
      <c r="R65" s="71"/>
      <c r="S65" s="71"/>
      <c r="T65" s="71"/>
      <c r="U65" s="71"/>
      <c r="V65" s="71"/>
      <c r="W65" s="71"/>
      <c r="Z65" s="33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ht="12.75">
      <c r="A66" s="4"/>
      <c r="B66" s="9" t="s">
        <v>31</v>
      </c>
      <c r="C66" s="9"/>
      <c r="D66" s="9"/>
      <c r="E66" s="9"/>
      <c r="F66" s="9"/>
      <c r="G66" s="9"/>
      <c r="H66" s="9"/>
      <c r="I66" s="9"/>
      <c r="J66" s="9"/>
      <c r="K66" s="5"/>
      <c r="L66" s="33"/>
      <c r="M66" s="109"/>
      <c r="N66" s="71"/>
      <c r="O66" s="71"/>
      <c r="P66" s="71"/>
      <c r="Q66" s="71"/>
      <c r="R66" s="71"/>
      <c r="S66" s="71"/>
      <c r="T66" s="71"/>
      <c r="U66" s="71"/>
      <c r="V66" s="71"/>
      <c r="W66" s="71"/>
      <c r="Z66" s="33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1:36" ht="12.75">
      <c r="A67" s="4"/>
      <c r="B67" s="9" t="s">
        <v>32</v>
      </c>
      <c r="C67" s="9"/>
      <c r="D67" s="9"/>
      <c r="E67" s="9"/>
      <c r="F67" s="9"/>
      <c r="G67" s="9"/>
      <c r="H67" s="9"/>
      <c r="I67" s="9"/>
      <c r="J67" s="9"/>
      <c r="K67" s="5"/>
      <c r="L67" s="33"/>
      <c r="M67" s="109"/>
      <c r="N67" s="71"/>
      <c r="O67" s="71"/>
      <c r="P67" s="71"/>
      <c r="Q67" s="71"/>
      <c r="R67" s="71"/>
      <c r="S67" s="71"/>
      <c r="T67" s="71"/>
      <c r="U67" s="71"/>
      <c r="V67" s="71"/>
      <c r="W67" s="71"/>
      <c r="Z67" s="33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ht="12.75">
      <c r="A68" s="4"/>
      <c r="B68" s="9" t="s">
        <v>33</v>
      </c>
      <c r="C68" s="9"/>
      <c r="D68" s="9"/>
      <c r="E68" s="9"/>
      <c r="F68" s="9"/>
      <c r="G68" s="9"/>
      <c r="H68" s="9"/>
      <c r="I68" s="9"/>
      <c r="J68" s="9"/>
      <c r="K68" s="5"/>
      <c r="L68" s="33"/>
      <c r="M68" s="109"/>
      <c r="N68" s="71"/>
      <c r="O68" s="71"/>
      <c r="P68" s="71"/>
      <c r="Q68" s="71"/>
      <c r="R68" s="71"/>
      <c r="S68" s="71"/>
      <c r="T68" s="71"/>
      <c r="U68" s="71"/>
      <c r="V68" s="71"/>
      <c r="W68" s="71"/>
      <c r="Z68" s="33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1:36" ht="12.75">
      <c r="A69" s="4"/>
      <c r="B69" s="9"/>
      <c r="C69" s="9"/>
      <c r="D69" s="9"/>
      <c r="E69" s="9"/>
      <c r="F69" s="9"/>
      <c r="G69" s="9"/>
      <c r="H69" s="9"/>
      <c r="I69" s="9"/>
      <c r="J69" s="9"/>
      <c r="K69" s="5"/>
      <c r="L69" s="33"/>
      <c r="M69" s="109"/>
      <c r="N69" s="71"/>
      <c r="O69" s="71"/>
      <c r="P69" s="71"/>
      <c r="Q69" s="71"/>
      <c r="R69" s="71"/>
      <c r="S69" s="71"/>
      <c r="T69" s="71"/>
      <c r="U69" s="71"/>
      <c r="V69" s="71"/>
      <c r="W69" s="71"/>
      <c r="Z69" s="33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1:36" ht="12.75">
      <c r="A70" s="4"/>
      <c r="B70" s="9" t="s">
        <v>199</v>
      </c>
      <c r="C70" s="9"/>
      <c r="D70" s="9"/>
      <c r="E70" s="9"/>
      <c r="F70" s="9"/>
      <c r="G70" s="9"/>
      <c r="H70" s="9"/>
      <c r="I70" s="9"/>
      <c r="J70" s="9"/>
      <c r="K70" s="5"/>
      <c r="L70" s="33"/>
      <c r="M70" s="109"/>
      <c r="N70" s="71"/>
      <c r="O70" s="71"/>
      <c r="P70" s="71"/>
      <c r="Q70" s="71"/>
      <c r="R70" s="71"/>
      <c r="S70" s="71"/>
      <c r="T70" s="71"/>
      <c r="U70" s="71"/>
      <c r="V70" s="71"/>
      <c r="W70" s="71"/>
      <c r="Z70" s="33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ht="12.75">
      <c r="A71" s="4"/>
      <c r="B71" s="9" t="s">
        <v>200</v>
      </c>
      <c r="C71" s="9"/>
      <c r="D71" s="9"/>
      <c r="E71" s="9"/>
      <c r="F71" s="9"/>
      <c r="G71" s="9"/>
      <c r="H71" s="9"/>
      <c r="I71" s="9"/>
      <c r="J71" s="9"/>
      <c r="K71" s="5"/>
      <c r="L71" s="33"/>
      <c r="M71" s="109"/>
      <c r="N71" s="71"/>
      <c r="O71" s="71"/>
      <c r="P71" s="71"/>
      <c r="Q71" s="71"/>
      <c r="R71" s="71"/>
      <c r="S71" s="71"/>
      <c r="T71" s="71"/>
      <c r="U71" s="71"/>
      <c r="V71" s="71"/>
      <c r="W71" s="71"/>
      <c r="Z71" s="33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ht="12.75">
      <c r="A72" s="4"/>
      <c r="B72" s="6"/>
      <c r="C72" s="6"/>
      <c r="D72" s="6"/>
      <c r="E72" s="6"/>
      <c r="F72" s="6"/>
      <c r="G72" s="6"/>
      <c r="H72" s="6"/>
      <c r="I72" s="6"/>
      <c r="J72" s="6"/>
      <c r="K72" s="4"/>
      <c r="L72" s="33"/>
      <c r="M72" s="109"/>
      <c r="N72" s="33"/>
      <c r="O72" s="33"/>
      <c r="P72" s="33"/>
      <c r="Q72" s="33"/>
      <c r="R72" s="33"/>
      <c r="S72" s="33"/>
      <c r="T72" s="33"/>
      <c r="U72" s="33"/>
      <c r="V72" s="33"/>
      <c r="W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ht="12.75">
      <c r="A73" s="4"/>
      <c r="B73" s="5" t="s">
        <v>34</v>
      </c>
      <c r="C73" s="5"/>
      <c r="D73" s="5"/>
      <c r="E73" s="5"/>
      <c r="F73" s="5"/>
      <c r="G73" s="7"/>
      <c r="H73" s="18"/>
      <c r="I73" s="6"/>
      <c r="J73" s="6"/>
      <c r="K73" s="4"/>
      <c r="L73" s="33"/>
      <c r="M73" s="109"/>
      <c r="N73" s="71"/>
      <c r="O73" s="71"/>
      <c r="P73" s="71"/>
      <c r="Q73" s="71"/>
      <c r="R73" s="71"/>
      <c r="T73" s="192"/>
      <c r="U73" s="33"/>
      <c r="V73" s="33"/>
      <c r="W73" s="33"/>
      <c r="Z73" s="33"/>
      <c r="AA73" s="71"/>
      <c r="AB73" s="71"/>
      <c r="AC73" s="71"/>
      <c r="AD73" s="71"/>
      <c r="AE73" s="71"/>
      <c r="AG73" s="192"/>
      <c r="AH73" s="33"/>
      <c r="AI73" s="33"/>
      <c r="AJ73" s="33"/>
    </row>
    <row r="74" spans="1:36" ht="12.75">
      <c r="A74" s="4"/>
      <c r="B74" s="5" t="s">
        <v>35</v>
      </c>
      <c r="C74" s="5"/>
      <c r="D74" s="5"/>
      <c r="E74" s="5"/>
      <c r="F74" s="5"/>
      <c r="G74" s="7"/>
      <c r="H74" s="18"/>
      <c r="I74" s="6"/>
      <c r="J74" s="6"/>
      <c r="K74" s="4"/>
      <c r="L74" s="33"/>
      <c r="M74" s="109"/>
      <c r="N74" s="71"/>
      <c r="O74" s="71"/>
      <c r="P74" s="71"/>
      <c r="Q74" s="71"/>
      <c r="R74" s="71"/>
      <c r="T74" s="192"/>
      <c r="U74" s="33"/>
      <c r="V74" s="33"/>
      <c r="W74" s="33"/>
      <c r="Z74" s="33"/>
      <c r="AA74" s="71"/>
      <c r="AB74" s="71"/>
      <c r="AC74" s="71"/>
      <c r="AD74" s="71"/>
      <c r="AE74" s="71"/>
      <c r="AG74" s="192"/>
      <c r="AH74" s="33"/>
      <c r="AI74" s="33"/>
      <c r="AJ74" s="33"/>
    </row>
    <row r="75" spans="1:36" ht="12.75">
      <c r="A75" s="4"/>
      <c r="B75" s="5" t="s">
        <v>36</v>
      </c>
      <c r="C75" s="5"/>
      <c r="D75" s="5"/>
      <c r="E75" s="5"/>
      <c r="F75" s="5"/>
      <c r="G75" s="7"/>
      <c r="H75" s="18"/>
      <c r="I75" s="6"/>
      <c r="J75" s="6"/>
      <c r="K75" s="4"/>
      <c r="L75" s="33"/>
      <c r="M75" s="109"/>
      <c r="N75" s="71"/>
      <c r="O75" s="71"/>
      <c r="P75" s="71"/>
      <c r="Q75" s="71"/>
      <c r="R75" s="71"/>
      <c r="T75" s="192"/>
      <c r="U75" s="33"/>
      <c r="V75" s="33"/>
      <c r="W75" s="33"/>
      <c r="Z75" s="33"/>
      <c r="AA75" s="71"/>
      <c r="AB75" s="71"/>
      <c r="AC75" s="71"/>
      <c r="AD75" s="71"/>
      <c r="AE75" s="71"/>
      <c r="AG75" s="192"/>
      <c r="AH75" s="33"/>
      <c r="AI75" s="33"/>
      <c r="AJ75" s="33"/>
    </row>
    <row r="76" spans="1:36" ht="12.75">
      <c r="A76" s="4"/>
      <c r="B76" s="5"/>
      <c r="C76" s="5"/>
      <c r="D76" s="5"/>
      <c r="E76" s="5"/>
      <c r="F76" s="5"/>
      <c r="G76" s="7"/>
      <c r="H76" s="18"/>
      <c r="I76" s="6"/>
      <c r="J76" s="6"/>
      <c r="K76" s="4"/>
      <c r="M76" s="109"/>
      <c r="N76" s="71"/>
      <c r="O76" s="71"/>
      <c r="P76" s="71"/>
      <c r="Q76" s="71"/>
      <c r="R76" s="71"/>
      <c r="T76" s="192"/>
      <c r="U76" s="33"/>
      <c r="V76" s="33"/>
      <c r="W76" s="33"/>
      <c r="Z76" s="33"/>
      <c r="AA76" s="71"/>
      <c r="AB76" s="71"/>
      <c r="AC76" s="71"/>
      <c r="AD76" s="71"/>
      <c r="AE76" s="71"/>
      <c r="AG76" s="192"/>
      <c r="AH76" s="33"/>
      <c r="AI76" s="33"/>
      <c r="AJ76" s="33"/>
    </row>
    <row r="77" spans="1:36" ht="12.75">
      <c r="A77" s="4"/>
      <c r="B77" s="9" t="s">
        <v>37</v>
      </c>
      <c r="C77" s="9"/>
      <c r="D77" s="9"/>
      <c r="E77" s="9"/>
      <c r="F77" s="9"/>
      <c r="G77" s="20"/>
      <c r="H77" s="18"/>
      <c r="I77" s="6"/>
      <c r="J77" s="6"/>
      <c r="K77" s="4"/>
      <c r="M77" s="109"/>
      <c r="N77" s="71"/>
      <c r="O77" s="71"/>
      <c r="P77" s="71"/>
      <c r="Q77" s="71"/>
      <c r="R77" s="71"/>
      <c r="S77" s="97"/>
      <c r="T77" s="192"/>
      <c r="U77" s="33"/>
      <c r="V77" s="33"/>
      <c r="W77" s="33"/>
      <c r="Z77" s="33"/>
      <c r="AA77" s="71"/>
      <c r="AB77" s="71"/>
      <c r="AC77" s="71"/>
      <c r="AD77" s="71"/>
      <c r="AE77" s="71"/>
      <c r="AF77" s="97"/>
      <c r="AG77" s="192"/>
      <c r="AH77" s="33"/>
      <c r="AI77" s="33"/>
      <c r="AJ77" s="33"/>
    </row>
    <row r="78" spans="1:36" ht="12.75">
      <c r="A78" s="4"/>
      <c r="B78" s="6" t="s">
        <v>38</v>
      </c>
      <c r="C78" s="6"/>
      <c r="D78" s="6"/>
      <c r="E78" s="6"/>
      <c r="F78" s="6"/>
      <c r="G78" s="7"/>
      <c r="H78" s="18"/>
      <c r="I78" s="6"/>
      <c r="J78" s="6"/>
      <c r="K78" s="4"/>
      <c r="M78" s="109"/>
      <c r="N78" s="33"/>
      <c r="O78" s="33"/>
      <c r="P78" s="33"/>
      <c r="Q78" s="33"/>
      <c r="R78" s="33"/>
      <c r="T78" s="192"/>
      <c r="U78" s="33"/>
      <c r="V78" s="33"/>
      <c r="W78" s="33"/>
      <c r="Z78" s="33"/>
      <c r="AA78" s="33"/>
      <c r="AB78" s="33"/>
      <c r="AC78" s="33"/>
      <c r="AD78" s="33"/>
      <c r="AE78" s="33"/>
      <c r="AG78" s="192"/>
      <c r="AH78" s="33"/>
      <c r="AI78" s="33"/>
      <c r="AJ78" s="33"/>
    </row>
    <row r="79" spans="1:36" ht="12.75">
      <c r="A79" s="4"/>
      <c r="B79" s="6" t="s">
        <v>39</v>
      </c>
      <c r="C79" s="6"/>
      <c r="D79" s="6"/>
      <c r="E79" s="6"/>
      <c r="F79" s="6"/>
      <c r="G79" s="7"/>
      <c r="H79" s="18"/>
      <c r="I79" s="6"/>
      <c r="J79" s="6"/>
      <c r="K79" s="4"/>
      <c r="M79" s="109"/>
      <c r="N79" s="33"/>
      <c r="O79" s="33"/>
      <c r="P79" s="33"/>
      <c r="Q79" s="33"/>
      <c r="R79" s="33"/>
      <c r="T79" s="192"/>
      <c r="U79" s="33"/>
      <c r="V79" s="33"/>
      <c r="W79" s="33"/>
      <c r="Z79" s="33"/>
      <c r="AA79" s="33"/>
      <c r="AB79" s="33"/>
      <c r="AC79" s="33"/>
      <c r="AD79" s="33"/>
      <c r="AE79" s="33"/>
      <c r="AG79" s="192"/>
      <c r="AH79" s="33"/>
      <c r="AI79" s="33"/>
      <c r="AJ79" s="33"/>
    </row>
    <row r="80" spans="1:36" ht="12.75">
      <c r="A80" s="4"/>
      <c r="B80" s="6" t="s">
        <v>40</v>
      </c>
      <c r="C80" s="6"/>
      <c r="D80" s="6"/>
      <c r="E80" s="6"/>
      <c r="F80" s="6"/>
      <c r="G80" s="7"/>
      <c r="H80" s="18"/>
      <c r="I80" s="6"/>
      <c r="J80" s="6"/>
      <c r="K80" s="4"/>
      <c r="M80" s="109"/>
      <c r="N80" s="33"/>
      <c r="O80" s="33"/>
      <c r="P80" s="33"/>
      <c r="Q80" s="33"/>
      <c r="R80" s="33"/>
      <c r="T80" s="192"/>
      <c r="U80" s="33"/>
      <c r="V80" s="33"/>
      <c r="W80" s="33"/>
      <c r="Z80" s="33"/>
      <c r="AA80" s="33"/>
      <c r="AB80" s="33"/>
      <c r="AC80" s="33"/>
      <c r="AD80" s="33"/>
      <c r="AE80" s="33"/>
      <c r="AG80" s="192"/>
      <c r="AH80" s="33"/>
      <c r="AI80" s="33"/>
      <c r="AJ80" s="33"/>
    </row>
    <row r="81" spans="1:36" ht="12.75">
      <c r="A81" s="4"/>
      <c r="B81" s="6" t="s">
        <v>41</v>
      </c>
      <c r="C81" s="6"/>
      <c r="D81" s="6"/>
      <c r="E81" s="6"/>
      <c r="F81" s="6"/>
      <c r="G81" s="7"/>
      <c r="H81" s="18"/>
      <c r="I81" s="6"/>
      <c r="J81" s="6"/>
      <c r="K81" s="4"/>
      <c r="M81" s="109"/>
      <c r="N81" s="33"/>
      <c r="O81" s="33"/>
      <c r="P81" s="33"/>
      <c r="Q81" s="33"/>
      <c r="R81" s="33"/>
      <c r="T81" s="192"/>
      <c r="U81" s="33"/>
      <c r="V81" s="33"/>
      <c r="W81" s="33"/>
      <c r="Z81" s="33"/>
      <c r="AA81" s="33"/>
      <c r="AB81" s="33"/>
      <c r="AC81" s="33"/>
      <c r="AD81" s="33"/>
      <c r="AE81" s="33"/>
      <c r="AG81" s="192"/>
      <c r="AH81" s="33"/>
      <c r="AI81" s="33"/>
      <c r="AJ81" s="33"/>
    </row>
    <row r="82" spans="1:36" ht="12.75">
      <c r="A82" s="4"/>
      <c r="B82" s="6" t="s">
        <v>42</v>
      </c>
      <c r="C82" s="6"/>
      <c r="D82" s="6"/>
      <c r="E82" s="6"/>
      <c r="F82" s="6"/>
      <c r="G82" s="7"/>
      <c r="H82" s="18"/>
      <c r="I82" s="6"/>
      <c r="J82" s="6"/>
      <c r="K82" s="4"/>
      <c r="M82" s="109"/>
      <c r="N82" s="33"/>
      <c r="O82" s="33"/>
      <c r="P82" s="33"/>
      <c r="Q82" s="33"/>
      <c r="R82" s="33"/>
      <c r="T82" s="192"/>
      <c r="U82" s="33"/>
      <c r="V82" s="33"/>
      <c r="W82" s="33"/>
      <c r="Z82" s="33"/>
      <c r="AA82" s="33"/>
      <c r="AB82" s="33"/>
      <c r="AC82" s="33"/>
      <c r="AD82" s="33"/>
      <c r="AE82" s="33"/>
      <c r="AG82" s="192"/>
      <c r="AH82" s="33"/>
      <c r="AI82" s="33"/>
      <c r="AJ82" s="33"/>
    </row>
    <row r="83" spans="1:36" ht="12.75">
      <c r="A83" s="4"/>
      <c r="B83" s="6" t="s">
        <v>43</v>
      </c>
      <c r="C83" s="6"/>
      <c r="D83" s="6"/>
      <c r="E83" s="6"/>
      <c r="F83" s="6"/>
      <c r="G83" s="7"/>
      <c r="H83" s="18"/>
      <c r="I83" s="6"/>
      <c r="J83" s="6"/>
      <c r="K83" s="4"/>
      <c r="M83" s="109"/>
      <c r="N83" s="33"/>
      <c r="O83" s="33"/>
      <c r="P83" s="33"/>
      <c r="Q83" s="33"/>
      <c r="R83" s="33"/>
      <c r="T83" s="192"/>
      <c r="U83" s="33"/>
      <c r="V83" s="33"/>
      <c r="W83" s="33"/>
      <c r="Z83" s="33"/>
      <c r="AA83" s="33"/>
      <c r="AB83" s="33"/>
      <c r="AC83" s="33"/>
      <c r="AD83" s="33"/>
      <c r="AE83" s="33"/>
      <c r="AG83" s="192"/>
      <c r="AH83" s="33"/>
      <c r="AI83" s="33"/>
      <c r="AJ83" s="33"/>
    </row>
    <row r="84" spans="1:36" ht="12.75">
      <c r="A84" s="4"/>
      <c r="B84" s="6" t="s">
        <v>44</v>
      </c>
      <c r="C84" s="6"/>
      <c r="D84" s="6"/>
      <c r="E84" s="6"/>
      <c r="F84" s="6"/>
      <c r="G84" s="7"/>
      <c r="H84" s="18"/>
      <c r="I84" s="6"/>
      <c r="J84" s="6"/>
      <c r="K84" s="4"/>
      <c r="M84" s="109"/>
      <c r="N84" s="33"/>
      <c r="O84" s="33"/>
      <c r="P84" s="33"/>
      <c r="Q84" s="33"/>
      <c r="R84" s="33"/>
      <c r="T84" s="192"/>
      <c r="U84" s="33"/>
      <c r="V84" s="33"/>
      <c r="W84" s="33"/>
      <c r="Z84" s="33"/>
      <c r="AA84" s="33"/>
      <c r="AB84" s="33"/>
      <c r="AC84" s="33"/>
      <c r="AD84" s="33"/>
      <c r="AE84" s="33"/>
      <c r="AG84" s="192"/>
      <c r="AH84" s="33"/>
      <c r="AI84" s="33"/>
      <c r="AJ84" s="33"/>
    </row>
    <row r="85" spans="1:36" ht="12.75">
      <c r="A85" s="4"/>
      <c r="B85" s="6" t="s">
        <v>45</v>
      </c>
      <c r="C85" s="6"/>
      <c r="D85" s="6"/>
      <c r="E85" s="6"/>
      <c r="F85" s="6"/>
      <c r="G85" s="7"/>
      <c r="H85" s="18"/>
      <c r="I85" s="6"/>
      <c r="J85" s="6"/>
      <c r="K85" s="4"/>
      <c r="M85" s="109"/>
      <c r="N85" s="33"/>
      <c r="O85" s="33"/>
      <c r="P85" s="33"/>
      <c r="Q85" s="33"/>
      <c r="R85" s="33"/>
      <c r="T85" s="192"/>
      <c r="U85" s="33"/>
      <c r="V85" s="33"/>
      <c r="W85" s="33"/>
      <c r="Z85" s="33"/>
      <c r="AA85" s="33"/>
      <c r="AB85" s="33"/>
      <c r="AC85" s="33"/>
      <c r="AD85" s="33"/>
      <c r="AE85" s="33"/>
      <c r="AG85" s="192"/>
      <c r="AH85" s="33"/>
      <c r="AI85" s="33"/>
      <c r="AJ85" s="33"/>
    </row>
    <row r="86" spans="1:36" ht="12.75">
      <c r="A86" s="4"/>
      <c r="B86" s="6" t="s">
        <v>46</v>
      </c>
      <c r="C86" s="6"/>
      <c r="D86" s="6"/>
      <c r="E86" s="6"/>
      <c r="F86" s="6"/>
      <c r="G86" s="7"/>
      <c r="H86" s="18"/>
      <c r="I86" s="6"/>
      <c r="J86" s="6"/>
      <c r="K86" s="4"/>
      <c r="M86" s="109"/>
      <c r="N86" s="33"/>
      <c r="O86" s="33"/>
      <c r="P86" s="33"/>
      <c r="Q86" s="33"/>
      <c r="R86" s="33"/>
      <c r="T86" s="192"/>
      <c r="U86" s="33"/>
      <c r="V86" s="33"/>
      <c r="W86" s="33"/>
      <c r="Z86" s="33"/>
      <c r="AA86" s="33"/>
      <c r="AB86" s="33"/>
      <c r="AC86" s="33"/>
      <c r="AD86" s="33"/>
      <c r="AE86" s="33"/>
      <c r="AG86" s="192"/>
      <c r="AH86" s="33"/>
      <c r="AI86" s="33"/>
      <c r="AJ86" s="33"/>
    </row>
    <row r="87" spans="1:36" ht="12.75">
      <c r="A87" s="4"/>
      <c r="B87" s="6" t="s">
        <v>47</v>
      </c>
      <c r="C87" s="6"/>
      <c r="D87" s="6"/>
      <c r="E87" s="6"/>
      <c r="F87" s="6"/>
      <c r="G87" s="7"/>
      <c r="H87" s="18"/>
      <c r="I87" s="6"/>
      <c r="J87" s="6"/>
      <c r="K87" s="4"/>
      <c r="M87" s="109"/>
      <c r="N87" s="33"/>
      <c r="O87" s="33"/>
      <c r="P87" s="33"/>
      <c r="Q87" s="33"/>
      <c r="R87" s="33"/>
      <c r="T87" s="192"/>
      <c r="U87" s="33"/>
      <c r="V87" s="33"/>
      <c r="W87" s="33"/>
      <c r="Z87" s="33"/>
      <c r="AA87" s="33"/>
      <c r="AB87" s="33"/>
      <c r="AC87" s="33"/>
      <c r="AD87" s="33"/>
      <c r="AE87" s="33"/>
      <c r="AG87" s="192"/>
      <c r="AH87" s="33"/>
      <c r="AI87" s="33"/>
      <c r="AJ87" s="33"/>
    </row>
    <row r="88" spans="1:36" ht="12.75">
      <c r="A88" s="4"/>
      <c r="B88" s="6" t="s">
        <v>48</v>
      </c>
      <c r="C88" s="6"/>
      <c r="D88" s="6"/>
      <c r="E88" s="6"/>
      <c r="F88" s="6"/>
      <c r="G88" s="7"/>
      <c r="H88" s="18"/>
      <c r="I88" s="6"/>
      <c r="J88" s="6"/>
      <c r="K88" s="4"/>
      <c r="M88" s="109"/>
      <c r="N88" s="33"/>
      <c r="O88" s="33"/>
      <c r="P88" s="33"/>
      <c r="Q88" s="33"/>
      <c r="R88" s="33"/>
      <c r="T88" s="192"/>
      <c r="U88" s="33"/>
      <c r="V88" s="33"/>
      <c r="W88" s="33"/>
      <c r="Z88" s="33"/>
      <c r="AA88" s="33"/>
      <c r="AB88" s="33"/>
      <c r="AC88" s="33"/>
      <c r="AD88" s="33"/>
      <c r="AE88" s="33"/>
      <c r="AG88" s="192"/>
      <c r="AH88" s="33"/>
      <c r="AI88" s="33"/>
      <c r="AJ88" s="33"/>
    </row>
    <row r="89" spans="1:36" ht="12.75">
      <c r="A89" s="4"/>
      <c r="B89" s="6" t="s">
        <v>49</v>
      </c>
      <c r="C89" s="6"/>
      <c r="D89" s="6"/>
      <c r="E89" s="6"/>
      <c r="F89" s="6"/>
      <c r="G89" s="7"/>
      <c r="H89" s="18"/>
      <c r="I89" s="6"/>
      <c r="J89" s="6"/>
      <c r="K89" s="4"/>
      <c r="M89" s="109"/>
      <c r="N89" s="33"/>
      <c r="O89" s="33"/>
      <c r="P89" s="33"/>
      <c r="Q89" s="33"/>
      <c r="R89" s="33"/>
      <c r="T89" s="192"/>
      <c r="U89" s="33"/>
      <c r="V89" s="33"/>
      <c r="W89" s="33"/>
      <c r="Z89" s="33"/>
      <c r="AA89" s="33"/>
      <c r="AB89" s="33"/>
      <c r="AC89" s="33"/>
      <c r="AD89" s="33"/>
      <c r="AE89" s="33"/>
      <c r="AG89" s="192"/>
      <c r="AH89" s="33"/>
      <c r="AI89" s="33"/>
      <c r="AJ89" s="33"/>
    </row>
    <row r="90" spans="1:36" ht="12.75">
      <c r="A90" s="4"/>
      <c r="B90" s="6" t="s">
        <v>50</v>
      </c>
      <c r="C90" s="6"/>
      <c r="D90" s="6"/>
      <c r="E90" s="6"/>
      <c r="F90" s="6"/>
      <c r="G90" s="7"/>
      <c r="H90" s="18"/>
      <c r="I90" s="6"/>
      <c r="J90" s="6"/>
      <c r="K90" s="4"/>
      <c r="M90" s="109"/>
      <c r="N90" s="33"/>
      <c r="O90" s="33"/>
      <c r="P90" s="33"/>
      <c r="Q90" s="33"/>
      <c r="R90" s="33"/>
      <c r="T90" s="192"/>
      <c r="U90" s="33"/>
      <c r="V90" s="33"/>
      <c r="W90" s="33"/>
      <c r="Z90" s="33"/>
      <c r="AA90" s="33"/>
      <c r="AB90" s="33"/>
      <c r="AC90" s="33"/>
      <c r="AD90" s="33"/>
      <c r="AE90" s="33"/>
      <c r="AG90" s="192"/>
      <c r="AH90" s="33"/>
      <c r="AI90" s="33"/>
      <c r="AJ90" s="33"/>
    </row>
    <row r="91" spans="1:36" ht="12.75">
      <c r="A91" s="4"/>
      <c r="B91" s="6" t="s">
        <v>51</v>
      </c>
      <c r="C91" s="6"/>
      <c r="D91" s="6"/>
      <c r="E91" s="6"/>
      <c r="F91" s="6"/>
      <c r="G91" s="7"/>
      <c r="H91" s="18"/>
      <c r="I91" s="6"/>
      <c r="J91" s="6"/>
      <c r="K91" s="4"/>
      <c r="M91" s="109"/>
      <c r="N91" s="33"/>
      <c r="O91" s="33"/>
      <c r="P91" s="33"/>
      <c r="Q91" s="33"/>
      <c r="R91" s="33"/>
      <c r="T91" s="192"/>
      <c r="U91" s="33"/>
      <c r="V91" s="33"/>
      <c r="W91" s="33"/>
      <c r="Z91" s="33"/>
      <c r="AA91" s="33"/>
      <c r="AB91" s="33"/>
      <c r="AC91" s="33"/>
      <c r="AD91" s="33"/>
      <c r="AE91" s="33"/>
      <c r="AG91" s="192"/>
      <c r="AH91" s="33"/>
      <c r="AI91" s="33"/>
      <c r="AJ91" s="33"/>
    </row>
    <row r="92" spans="1:36" ht="12.75">
      <c r="A92" s="4"/>
      <c r="B92" s="6" t="s">
        <v>52</v>
      </c>
      <c r="C92" s="6"/>
      <c r="D92" s="6"/>
      <c r="E92" s="6"/>
      <c r="F92" s="6"/>
      <c r="G92" s="7"/>
      <c r="H92" s="18"/>
      <c r="I92" s="6"/>
      <c r="J92" s="6"/>
      <c r="K92" s="4"/>
      <c r="M92" s="109"/>
      <c r="N92" s="33"/>
      <c r="O92" s="33"/>
      <c r="P92" s="33"/>
      <c r="Q92" s="33"/>
      <c r="R92" s="33"/>
      <c r="T92" s="192"/>
      <c r="U92" s="33"/>
      <c r="V92" s="33"/>
      <c r="W92" s="33"/>
      <c r="Z92" s="33"/>
      <c r="AA92" s="33"/>
      <c r="AB92" s="33"/>
      <c r="AC92" s="33"/>
      <c r="AD92" s="33"/>
      <c r="AE92" s="33"/>
      <c r="AG92" s="192"/>
      <c r="AH92" s="33"/>
      <c r="AI92" s="33"/>
      <c r="AJ92" s="33"/>
    </row>
    <row r="93" spans="1:36" ht="12.75">
      <c r="A93" s="4"/>
      <c r="B93" s="6" t="s">
        <v>53</v>
      </c>
      <c r="C93" s="6"/>
      <c r="D93" s="6"/>
      <c r="E93" s="6"/>
      <c r="F93" s="6"/>
      <c r="G93" s="7"/>
      <c r="H93" s="18"/>
      <c r="I93" s="6"/>
      <c r="J93" s="6"/>
      <c r="K93" s="4"/>
      <c r="M93" s="109"/>
      <c r="N93" s="33"/>
      <c r="O93" s="33"/>
      <c r="P93" s="33"/>
      <c r="Q93" s="33"/>
      <c r="R93" s="33"/>
      <c r="T93" s="192"/>
      <c r="U93" s="33"/>
      <c r="V93" s="33"/>
      <c r="W93" s="33"/>
      <c r="Z93" s="33"/>
      <c r="AA93" s="33"/>
      <c r="AB93" s="33"/>
      <c r="AC93" s="33"/>
      <c r="AD93" s="33"/>
      <c r="AE93" s="33"/>
      <c r="AG93" s="192"/>
      <c r="AH93" s="33"/>
      <c r="AI93" s="33"/>
      <c r="AJ93" s="33"/>
    </row>
    <row r="94" spans="1:36" ht="12.75">
      <c r="A94" s="4"/>
      <c r="B94" s="6" t="s">
        <v>54</v>
      </c>
      <c r="C94" s="6"/>
      <c r="D94" s="6"/>
      <c r="E94" s="6"/>
      <c r="F94" s="6"/>
      <c r="G94" s="7"/>
      <c r="H94" s="18"/>
      <c r="I94" s="6"/>
      <c r="J94" s="6"/>
      <c r="K94" s="4"/>
      <c r="M94" s="109"/>
      <c r="N94" s="33"/>
      <c r="O94" s="33"/>
      <c r="P94" s="33"/>
      <c r="Q94" s="33"/>
      <c r="R94" s="33"/>
      <c r="T94" s="192"/>
      <c r="U94" s="33"/>
      <c r="V94" s="33"/>
      <c r="W94" s="33"/>
      <c r="Z94" s="33"/>
      <c r="AA94" s="33"/>
      <c r="AB94" s="33"/>
      <c r="AC94" s="33"/>
      <c r="AD94" s="33"/>
      <c r="AE94" s="33"/>
      <c r="AG94" s="192"/>
      <c r="AH94" s="33"/>
      <c r="AI94" s="33"/>
      <c r="AJ94" s="33"/>
    </row>
    <row r="95" spans="1:36" ht="12.75">
      <c r="A95" s="4"/>
      <c r="B95" s="6" t="s">
        <v>353</v>
      </c>
      <c r="C95" s="6"/>
      <c r="D95" s="6"/>
      <c r="E95" s="6"/>
      <c r="F95" s="6"/>
      <c r="G95" s="6"/>
      <c r="H95" s="6"/>
      <c r="I95" s="6"/>
      <c r="J95" s="6"/>
      <c r="K95" s="4"/>
      <c r="M95" s="109"/>
      <c r="N95" s="33"/>
      <c r="O95" s="33"/>
      <c r="P95" s="33"/>
      <c r="Q95" s="33"/>
      <c r="R95" s="33"/>
      <c r="S95" s="33"/>
      <c r="T95" s="33"/>
      <c r="U95" s="33"/>
      <c r="V95" s="33"/>
      <c r="W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</row>
    <row r="96" spans="1:36" ht="12.75">
      <c r="A96" s="4"/>
      <c r="B96" s="6" t="s">
        <v>55</v>
      </c>
      <c r="C96" s="6"/>
      <c r="D96" s="6"/>
      <c r="E96" s="6"/>
      <c r="F96" s="6"/>
      <c r="G96" s="7"/>
      <c r="H96" s="18"/>
      <c r="I96" s="6"/>
      <c r="J96" s="6"/>
      <c r="K96" s="4"/>
      <c r="M96" s="109"/>
      <c r="N96" s="33"/>
      <c r="O96" s="33"/>
      <c r="P96" s="33"/>
      <c r="Q96" s="33"/>
      <c r="R96" s="33"/>
      <c r="T96" s="192"/>
      <c r="U96" s="33"/>
      <c r="V96" s="33"/>
      <c r="W96" s="33"/>
      <c r="Z96" s="33"/>
      <c r="AA96" s="33"/>
      <c r="AB96" s="33"/>
      <c r="AC96" s="33"/>
      <c r="AD96" s="33"/>
      <c r="AE96" s="33"/>
      <c r="AG96" s="192"/>
      <c r="AH96" s="33"/>
      <c r="AI96" s="33"/>
      <c r="AJ96" s="33"/>
    </row>
    <row r="97" spans="1:36" ht="12.75">
      <c r="A97" s="4"/>
      <c r="B97" s="7" t="s">
        <v>56</v>
      </c>
      <c r="C97" s="7"/>
      <c r="D97" s="7"/>
      <c r="E97" s="7"/>
      <c r="F97" s="7"/>
      <c r="G97" s="9"/>
      <c r="H97" s="6"/>
      <c r="I97" s="6"/>
      <c r="J97" s="6"/>
      <c r="K97" s="4"/>
      <c r="M97" s="109"/>
      <c r="S97" s="71"/>
      <c r="T97" s="33"/>
      <c r="U97" s="33"/>
      <c r="V97" s="33"/>
      <c r="W97" s="33"/>
      <c r="Z97" s="33"/>
      <c r="AF97" s="71"/>
      <c r="AG97" s="33"/>
      <c r="AH97" s="33"/>
      <c r="AI97" s="33"/>
      <c r="AJ97" s="33"/>
    </row>
    <row r="98" spans="1:36" ht="12.75">
      <c r="A98" s="4"/>
      <c r="B98" s="6" t="s">
        <v>57</v>
      </c>
      <c r="C98" s="21"/>
      <c r="D98" s="22"/>
      <c r="E98" s="22"/>
      <c r="F98" s="6"/>
      <c r="G98" s="6"/>
      <c r="H98" s="6"/>
      <c r="I98" s="6"/>
      <c r="J98" s="6"/>
      <c r="K98" s="4"/>
      <c r="M98" s="109"/>
      <c r="N98" s="33"/>
      <c r="O98" s="193"/>
      <c r="P98" s="194"/>
      <c r="Q98" s="194"/>
      <c r="R98" s="33"/>
      <c r="S98" s="33"/>
      <c r="T98" s="33"/>
      <c r="U98" s="33"/>
      <c r="V98" s="33"/>
      <c r="W98" s="33"/>
      <c r="Z98" s="33"/>
      <c r="AA98" s="33"/>
      <c r="AB98" s="193"/>
      <c r="AC98" s="194"/>
      <c r="AD98" s="194"/>
      <c r="AE98" s="33"/>
      <c r="AF98" s="33"/>
      <c r="AG98" s="33"/>
      <c r="AH98" s="33"/>
      <c r="AI98" s="33"/>
      <c r="AJ98" s="33"/>
    </row>
    <row r="99" spans="1:36" ht="12.75">
      <c r="A99" s="4"/>
      <c r="B99" s="6" t="s">
        <v>58</v>
      </c>
      <c r="C99" s="6"/>
      <c r="D99" s="6"/>
      <c r="E99" s="6"/>
      <c r="F99" s="6"/>
      <c r="G99" s="6"/>
      <c r="H99" s="6"/>
      <c r="I99" s="6"/>
      <c r="J99" s="6"/>
      <c r="K99" s="4"/>
      <c r="M99" s="109"/>
      <c r="N99" s="33"/>
      <c r="O99" s="33"/>
      <c r="P99" s="33"/>
      <c r="Q99" s="33"/>
      <c r="R99" s="33"/>
      <c r="S99" s="33"/>
      <c r="T99" s="33"/>
      <c r="U99" s="33"/>
      <c r="V99" s="33"/>
      <c r="W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</row>
    <row r="100" spans="1:36" ht="12.75">
      <c r="A100" s="4"/>
      <c r="B100" s="6" t="s">
        <v>59</v>
      </c>
      <c r="C100" s="6"/>
      <c r="D100" s="23"/>
      <c r="E100" s="23"/>
      <c r="F100" s="24"/>
      <c r="G100" s="24"/>
      <c r="H100" s="18"/>
      <c r="I100" s="6"/>
      <c r="J100" s="6"/>
      <c r="K100" s="4"/>
      <c r="M100" s="109"/>
      <c r="N100" s="33"/>
      <c r="O100" s="33"/>
      <c r="P100" s="195"/>
      <c r="Q100" s="195"/>
      <c r="R100" s="196"/>
      <c r="S100" s="196"/>
      <c r="T100" s="192"/>
      <c r="U100" s="33"/>
      <c r="V100" s="33"/>
      <c r="W100" s="33"/>
      <c r="Z100" s="33"/>
      <c r="AA100" s="33"/>
      <c r="AB100" s="33"/>
      <c r="AC100" s="195"/>
      <c r="AD100" s="195"/>
      <c r="AE100" s="196"/>
      <c r="AF100" s="196"/>
      <c r="AG100" s="192"/>
      <c r="AH100" s="33"/>
      <c r="AI100" s="33"/>
      <c r="AJ100" s="33"/>
    </row>
    <row r="101" spans="1:36" ht="12.75">
      <c r="A101" s="4"/>
      <c r="B101" s="4" t="s">
        <v>60</v>
      </c>
      <c r="C101" s="4"/>
      <c r="D101" s="4"/>
      <c r="E101" s="4"/>
      <c r="F101" s="4"/>
      <c r="G101" s="7"/>
      <c r="H101" s="18"/>
      <c r="I101" s="6"/>
      <c r="J101" s="6"/>
      <c r="K101" s="4"/>
      <c r="M101" s="109"/>
      <c r="N101" s="33"/>
      <c r="O101" s="33"/>
      <c r="P101" s="33"/>
      <c r="Q101" s="33"/>
      <c r="R101" s="33"/>
      <c r="T101" s="192"/>
      <c r="U101" s="33"/>
      <c r="V101" s="33"/>
      <c r="W101" s="33"/>
      <c r="Z101" s="33"/>
      <c r="AA101" s="33"/>
      <c r="AB101" s="33"/>
      <c r="AC101" s="33"/>
      <c r="AD101" s="33"/>
      <c r="AE101" s="33"/>
      <c r="AG101" s="192"/>
      <c r="AH101" s="33"/>
      <c r="AI101" s="33"/>
      <c r="AJ101" s="33"/>
    </row>
    <row r="102" spans="1:36" ht="12.75">
      <c r="A102" s="4"/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4"/>
      <c r="M102" s="109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</row>
    <row r="103" spans="1:36" ht="12.75">
      <c r="A103" s="4"/>
      <c r="B103" s="6" t="s">
        <v>62</v>
      </c>
      <c r="C103" s="6"/>
      <c r="D103" s="6"/>
      <c r="E103" s="6"/>
      <c r="F103" s="6"/>
      <c r="G103" s="6"/>
      <c r="H103" s="6"/>
      <c r="I103" s="6"/>
      <c r="J103" s="6"/>
      <c r="K103" s="4"/>
      <c r="M103" s="109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</row>
    <row r="104" spans="1:36" ht="12.75">
      <c r="A104" s="4"/>
      <c r="B104" s="4" t="s">
        <v>63</v>
      </c>
      <c r="C104" s="4"/>
      <c r="D104" s="4"/>
      <c r="E104" s="4"/>
      <c r="F104" s="4"/>
      <c r="G104" s="4"/>
      <c r="H104" s="6"/>
      <c r="I104" s="6"/>
      <c r="J104" s="6"/>
      <c r="K104" s="4"/>
      <c r="M104" s="109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</row>
    <row r="105" spans="1:36" ht="12.75">
      <c r="A105" s="4"/>
      <c r="B105" s="4" t="s">
        <v>64</v>
      </c>
      <c r="C105" s="4"/>
      <c r="D105" s="4"/>
      <c r="E105" s="6"/>
      <c r="F105" s="6"/>
      <c r="G105" s="6"/>
      <c r="H105" s="6"/>
      <c r="I105" s="6"/>
      <c r="J105" s="6"/>
      <c r="K105" s="4"/>
      <c r="M105" s="109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</row>
    <row r="106" spans="1:36" ht="12.75">
      <c r="A106" s="4"/>
      <c r="B106" s="5"/>
      <c r="C106" s="5"/>
      <c r="D106" s="5"/>
      <c r="E106" s="5"/>
      <c r="F106" s="5"/>
      <c r="G106" s="7"/>
      <c r="H106" s="18"/>
      <c r="I106" s="6"/>
      <c r="J106" s="6"/>
      <c r="K106" s="4"/>
      <c r="M106" s="109"/>
      <c r="N106" s="71"/>
      <c r="O106" s="71"/>
      <c r="P106" s="71"/>
      <c r="Q106" s="71"/>
      <c r="R106" s="71"/>
      <c r="T106" s="192"/>
      <c r="U106" s="33"/>
      <c r="V106" s="33"/>
      <c r="W106" s="33"/>
      <c r="Z106" s="33"/>
      <c r="AA106" s="71"/>
      <c r="AB106" s="71"/>
      <c r="AC106" s="71"/>
      <c r="AD106" s="71"/>
      <c r="AE106" s="71"/>
      <c r="AG106" s="192"/>
      <c r="AH106" s="33"/>
      <c r="AI106" s="33"/>
      <c r="AJ106" s="3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299"/>
  <sheetViews>
    <sheetView zoomScale="130" zoomScaleNormal="130" zoomScaleSheetLayoutView="100" workbookViewId="0" topLeftCell="A1">
      <selection activeCell="B1" sqref="B1"/>
    </sheetView>
  </sheetViews>
  <sheetFormatPr defaultColWidth="9.00390625" defaultRowHeight="12.75"/>
  <cols>
    <col min="1" max="1" width="3.25390625" style="3" customWidth="1"/>
    <col min="2" max="2" width="4.375" style="3" customWidth="1"/>
    <col min="3" max="3" width="9.00390625" style="3" customWidth="1"/>
    <col min="4" max="4" width="5.875" style="3" customWidth="1"/>
    <col min="5" max="5" width="9.75390625" style="3" customWidth="1"/>
    <col min="6" max="6" width="6.125" style="3" customWidth="1"/>
    <col min="7" max="7" width="13.75390625" style="3" customWidth="1"/>
    <col min="8" max="8" width="5.75390625" style="3" customWidth="1"/>
    <col min="9" max="9" width="8.75390625" style="3" customWidth="1"/>
    <col min="10" max="10" width="10.375" style="3" customWidth="1"/>
    <col min="11" max="13" width="9.00390625" style="3" customWidth="1"/>
    <col min="14" max="14" width="4.375" style="3" customWidth="1"/>
    <col min="15" max="15" width="9.00390625" style="3" customWidth="1"/>
    <col min="16" max="16" width="5.875" style="3" customWidth="1"/>
    <col min="17" max="17" width="9.75390625" style="3" customWidth="1"/>
    <col min="18" max="18" width="6.125" style="3" customWidth="1"/>
    <col min="19" max="19" width="13.75390625" style="3" customWidth="1"/>
    <col min="20" max="20" width="5.75390625" style="3" customWidth="1"/>
    <col min="21" max="21" width="8.75390625" style="3" customWidth="1"/>
    <col min="22" max="22" width="10.375" style="3" customWidth="1"/>
    <col min="23" max="25" width="9.00390625" style="3" customWidth="1"/>
    <col min="26" max="26" width="9.00390625" style="0" customWidth="1"/>
    <col min="27" max="27" width="4.375" style="0" customWidth="1"/>
    <col min="28" max="28" width="9.00390625" style="0" customWidth="1"/>
    <col min="29" max="29" width="5.875" style="0" customWidth="1"/>
    <col min="30" max="30" width="9.75390625" style="0" customWidth="1"/>
    <col min="31" max="31" width="6.125" style="0" customWidth="1"/>
    <col min="32" max="32" width="13.75390625" style="0" customWidth="1"/>
    <col min="33" max="33" width="5.75390625" style="0" customWidth="1"/>
    <col min="34" max="34" width="8.75390625" style="0" customWidth="1"/>
    <col min="35" max="35" width="10.375" style="0" customWidth="1"/>
    <col min="36" max="38" width="9.00390625" style="0" customWidth="1"/>
    <col min="39" max="16384" width="9.00390625" style="3" customWidth="1"/>
  </cols>
  <sheetData>
    <row r="1" spans="1:24" ht="12.75">
      <c r="A1" s="5"/>
      <c r="B1" s="9" t="s">
        <v>280</v>
      </c>
      <c r="C1" s="14" t="s">
        <v>659</v>
      </c>
      <c r="D1" s="14"/>
      <c r="E1" s="14"/>
      <c r="F1" s="14"/>
      <c r="K1" s="4" t="s">
        <v>4</v>
      </c>
      <c r="M1" s="34"/>
      <c r="N1" s="71"/>
      <c r="O1" s="97"/>
      <c r="P1" s="97"/>
      <c r="Q1" s="97"/>
      <c r="R1" s="97"/>
      <c r="S1" s="34"/>
      <c r="T1" s="34"/>
      <c r="U1" s="34"/>
      <c r="V1" s="34"/>
      <c r="W1" s="33"/>
      <c r="X1" s="34"/>
    </row>
    <row r="2" spans="1:24" ht="12.75">
      <c r="A2" s="5"/>
      <c r="B2" s="9"/>
      <c r="C2" s="14"/>
      <c r="D2" s="14"/>
      <c r="E2" s="14"/>
      <c r="F2" s="14"/>
      <c r="K2" s="4" t="s">
        <v>5</v>
      </c>
      <c r="M2" s="34"/>
      <c r="N2" s="71"/>
      <c r="O2" s="97"/>
      <c r="P2" s="97"/>
      <c r="Q2" s="97"/>
      <c r="R2" s="97"/>
      <c r="S2" s="34"/>
      <c r="T2" s="34"/>
      <c r="U2" s="34"/>
      <c r="V2" s="34"/>
      <c r="W2" s="33"/>
      <c r="X2" s="34"/>
    </row>
    <row r="3" spans="1:24" ht="12.75">
      <c r="A3" s="9"/>
      <c r="B3" s="4"/>
      <c r="C3" s="48" t="s">
        <v>85</v>
      </c>
      <c r="D3" s="48"/>
      <c r="E3" s="26"/>
      <c r="F3" s="48"/>
      <c r="G3" s="48"/>
      <c r="H3" s="48"/>
      <c r="I3" s="48"/>
      <c r="J3" s="48"/>
      <c r="K3" s="6"/>
      <c r="M3" s="33"/>
      <c r="N3" s="33"/>
      <c r="O3" s="198"/>
      <c r="P3" s="198"/>
      <c r="Q3" s="72"/>
      <c r="R3" s="198"/>
      <c r="S3" s="198"/>
      <c r="T3" s="198"/>
      <c r="U3" s="198"/>
      <c r="V3" s="198"/>
      <c r="W3" s="33"/>
      <c r="X3" s="34"/>
    </row>
    <row r="4" spans="1:24" ht="12.75">
      <c r="A4" s="9"/>
      <c r="B4" s="4"/>
      <c r="C4" s="48" t="s">
        <v>86</v>
      </c>
      <c r="D4" s="48"/>
      <c r="E4" s="26"/>
      <c r="F4" s="48"/>
      <c r="G4" s="48"/>
      <c r="H4" s="48"/>
      <c r="I4" s="8"/>
      <c r="J4" s="8"/>
      <c r="K4" s="6"/>
      <c r="M4" s="33"/>
      <c r="N4" s="33"/>
      <c r="O4" s="198"/>
      <c r="P4" s="198"/>
      <c r="Q4" s="72"/>
      <c r="R4" s="198"/>
      <c r="S4" s="198"/>
      <c r="T4" s="198"/>
      <c r="U4" s="198"/>
      <c r="V4" s="198"/>
      <c r="W4" s="33"/>
      <c r="X4" s="34"/>
    </row>
    <row r="5" spans="1:24" ht="12.75">
      <c r="A5" s="9"/>
      <c r="B5" s="4"/>
      <c r="C5" s="48" t="s">
        <v>165</v>
      </c>
      <c r="D5" s="48"/>
      <c r="E5" s="26"/>
      <c r="F5" s="48"/>
      <c r="G5" s="48"/>
      <c r="H5" s="48"/>
      <c r="I5" s="8"/>
      <c r="J5" s="8"/>
      <c r="K5" s="6"/>
      <c r="M5" s="33"/>
      <c r="N5" s="33"/>
      <c r="O5" s="198"/>
      <c r="P5" s="198"/>
      <c r="Q5" s="72"/>
      <c r="R5" s="198"/>
      <c r="S5" s="198"/>
      <c r="T5" s="198"/>
      <c r="U5" s="198"/>
      <c r="V5" s="198"/>
      <c r="W5" s="33"/>
      <c r="X5" s="34"/>
    </row>
    <row r="6" spans="1:24" ht="12.75">
      <c r="A6" s="9"/>
      <c r="B6" s="4"/>
      <c r="C6" s="6" t="s">
        <v>166</v>
      </c>
      <c r="D6" s="6"/>
      <c r="E6" s="6"/>
      <c r="F6" s="6"/>
      <c r="G6" s="6"/>
      <c r="H6" s="6"/>
      <c r="I6" s="6"/>
      <c r="J6" s="6"/>
      <c r="K6" s="6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</row>
    <row r="7" spans="1:24" ht="12.75">
      <c r="A7" s="9"/>
      <c r="B7" s="4"/>
      <c r="C7" s="36"/>
      <c r="D7" s="36"/>
      <c r="E7" s="27"/>
      <c r="F7" s="37"/>
      <c r="G7" s="36"/>
      <c r="H7" s="36"/>
      <c r="I7" s="36"/>
      <c r="J7" s="36"/>
      <c r="K7" s="6"/>
      <c r="L7" s="19"/>
      <c r="M7" s="33"/>
      <c r="N7" s="33"/>
      <c r="O7" s="187"/>
      <c r="P7" s="187"/>
      <c r="Q7" s="264"/>
      <c r="R7" s="239"/>
      <c r="S7" s="187"/>
      <c r="T7" s="187"/>
      <c r="U7" s="187"/>
      <c r="V7" s="187"/>
      <c r="W7" s="33"/>
      <c r="X7" s="34"/>
    </row>
    <row r="8" spans="1:24" ht="14.25" customHeight="1">
      <c r="A8" s="9"/>
      <c r="B8" s="6"/>
      <c r="C8" s="6"/>
      <c r="D8" s="6"/>
      <c r="E8" s="6"/>
      <c r="F8" s="6"/>
      <c r="G8" s="6"/>
      <c r="H8" s="6"/>
      <c r="I8" s="6"/>
      <c r="J8" s="4"/>
      <c r="K8" s="64"/>
      <c r="L8" s="41"/>
      <c r="M8" s="265"/>
      <c r="N8" s="33"/>
      <c r="O8" s="33"/>
      <c r="P8" s="33"/>
      <c r="Q8" s="33"/>
      <c r="R8" s="33"/>
      <c r="S8" s="33"/>
      <c r="T8" s="33"/>
      <c r="U8" s="33"/>
      <c r="V8" s="33"/>
      <c r="W8" s="189"/>
      <c r="X8" s="34"/>
    </row>
    <row r="9" spans="1:24" ht="15.75" customHeight="1">
      <c r="A9" s="9"/>
      <c r="B9" s="9"/>
      <c r="C9" s="149" t="s">
        <v>203</v>
      </c>
      <c r="D9" s="149"/>
      <c r="E9" s="149" t="s">
        <v>204</v>
      </c>
      <c r="F9" s="149"/>
      <c r="G9" s="149" t="s">
        <v>205</v>
      </c>
      <c r="H9" s="149"/>
      <c r="I9" s="149"/>
      <c r="J9" s="149" t="s">
        <v>206</v>
      </c>
      <c r="K9" s="5"/>
      <c r="L9" s="138"/>
      <c r="M9" s="208"/>
      <c r="N9" s="71"/>
      <c r="O9" s="33"/>
      <c r="P9" s="33"/>
      <c r="Q9" s="33"/>
      <c r="R9" s="33"/>
      <c r="S9" s="33"/>
      <c r="T9" s="33"/>
      <c r="U9" s="33"/>
      <c r="V9" s="33"/>
      <c r="W9" s="71"/>
      <c r="X9" s="34"/>
    </row>
    <row r="10" spans="1:24" ht="15.75" customHeight="1">
      <c r="A10" s="9"/>
      <c r="B10" s="6"/>
      <c r="C10" s="6"/>
      <c r="D10" s="6"/>
      <c r="E10" s="6"/>
      <c r="F10" s="6"/>
      <c r="G10" s="6"/>
      <c r="H10" s="7"/>
      <c r="I10" s="18"/>
      <c r="J10" s="6"/>
      <c r="K10" s="6"/>
      <c r="L10" s="138"/>
      <c r="M10" s="208"/>
      <c r="N10" s="33"/>
      <c r="O10" s="33"/>
      <c r="P10" s="33"/>
      <c r="Q10" s="33"/>
      <c r="R10" s="33"/>
      <c r="S10" s="33"/>
      <c r="T10" s="34"/>
      <c r="U10" s="192"/>
      <c r="V10" s="33"/>
      <c r="W10" s="33"/>
      <c r="X10" s="34"/>
    </row>
    <row r="11" spans="1:24" ht="12.75">
      <c r="A11" s="9"/>
      <c r="B11" s="4" t="s">
        <v>111</v>
      </c>
      <c r="C11" s="4" t="s">
        <v>321</v>
      </c>
      <c r="D11" s="4"/>
      <c r="E11" s="4"/>
      <c r="F11" s="4"/>
      <c r="G11" s="4"/>
      <c r="H11" s="4"/>
      <c r="I11" s="4"/>
      <c r="J11" s="4"/>
      <c r="K11" s="6"/>
      <c r="L11" s="6"/>
      <c r="M11" s="208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4"/>
    </row>
    <row r="12" spans="1:24" ht="12.75">
      <c r="A12" s="9"/>
      <c r="B12" s="4"/>
      <c r="C12" s="4" t="s">
        <v>653</v>
      </c>
      <c r="D12" s="4"/>
      <c r="E12" s="4"/>
      <c r="F12" s="4"/>
      <c r="G12" s="4"/>
      <c r="H12" s="4"/>
      <c r="I12" s="4"/>
      <c r="J12" s="4"/>
      <c r="K12" s="6"/>
      <c r="L12" s="6"/>
      <c r="M12" s="208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4"/>
    </row>
    <row r="13" spans="1:24" ht="12.75">
      <c r="A13" s="9"/>
      <c r="B13" s="4"/>
      <c r="C13" s="4" t="s">
        <v>320</v>
      </c>
      <c r="D13" s="4"/>
      <c r="E13" s="4"/>
      <c r="F13" s="4"/>
      <c r="G13" s="4"/>
      <c r="H13" s="4"/>
      <c r="I13" s="4"/>
      <c r="J13" s="4"/>
      <c r="K13" s="6"/>
      <c r="L13" s="6"/>
      <c r="M13" s="208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</row>
    <row r="14" spans="1:24" ht="12.75">
      <c r="A14" s="9"/>
      <c r="B14" s="4"/>
      <c r="C14" s="4"/>
      <c r="D14" s="4"/>
      <c r="E14" s="4"/>
      <c r="F14" s="4"/>
      <c r="G14" s="4"/>
      <c r="H14" s="4"/>
      <c r="I14" s="4"/>
      <c r="J14" s="4"/>
      <c r="K14" s="6"/>
      <c r="L14" s="6"/>
      <c r="M14" s="208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4"/>
    </row>
    <row r="15" spans="1:24" ht="12.75">
      <c r="A15" s="9"/>
      <c r="B15" s="4"/>
      <c r="C15" s="4" t="s">
        <v>654</v>
      </c>
      <c r="D15" s="4"/>
      <c r="E15" s="4"/>
      <c r="F15" s="4"/>
      <c r="G15" s="4"/>
      <c r="H15" s="4"/>
      <c r="I15" s="4"/>
      <c r="J15" s="4"/>
      <c r="K15" s="6"/>
      <c r="L15" s="6"/>
      <c r="M15" s="208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/>
    </row>
    <row r="16" spans="1:24" ht="12.75">
      <c r="A16" s="9"/>
      <c r="B16" s="4"/>
      <c r="C16" s="4" t="s">
        <v>655</v>
      </c>
      <c r="D16" s="4"/>
      <c r="E16" s="4"/>
      <c r="F16" s="4"/>
      <c r="G16" s="4"/>
      <c r="H16" s="4"/>
      <c r="I16" s="4"/>
      <c r="J16" s="4"/>
      <c r="K16" s="6"/>
      <c r="L16" s="6"/>
      <c r="M16" s="208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</row>
    <row r="17" spans="1:24" ht="12.75">
      <c r="A17" s="9"/>
      <c r="B17" s="4"/>
      <c r="C17" s="4"/>
      <c r="D17" s="4"/>
      <c r="E17" s="4"/>
      <c r="F17" s="4"/>
      <c r="G17" s="4"/>
      <c r="H17" s="4"/>
      <c r="I17" s="4"/>
      <c r="J17" s="4"/>
      <c r="K17" s="6"/>
      <c r="L17" s="6"/>
      <c r="M17" s="208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4"/>
    </row>
    <row r="18" spans="1:24" ht="12.75">
      <c r="A18" s="9"/>
      <c r="B18" s="4"/>
      <c r="C18" s="4" t="s">
        <v>141</v>
      </c>
      <c r="D18" s="4"/>
      <c r="E18" s="4">
        <v>100</v>
      </c>
      <c r="F18" s="4"/>
      <c r="G18" s="4"/>
      <c r="H18" s="4"/>
      <c r="I18" s="4"/>
      <c r="J18" s="4">
        <f>E18*G18</f>
        <v>0</v>
      </c>
      <c r="K18" s="6"/>
      <c r="L18" s="138"/>
      <c r="M18" s="208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</row>
    <row r="19" spans="1:24" ht="12.75">
      <c r="A19" s="9"/>
      <c r="B19" s="6"/>
      <c r="C19" s="6"/>
      <c r="D19" s="6"/>
      <c r="E19" s="6"/>
      <c r="F19" s="6"/>
      <c r="G19" s="6"/>
      <c r="H19" s="7"/>
      <c r="I19" s="18"/>
      <c r="J19" s="6"/>
      <c r="K19" s="6"/>
      <c r="L19" s="138"/>
      <c r="M19" s="208"/>
      <c r="N19" s="33"/>
      <c r="O19" s="33"/>
      <c r="P19" s="33"/>
      <c r="Q19" s="33"/>
      <c r="R19" s="33"/>
      <c r="S19" s="33"/>
      <c r="T19" s="34"/>
      <c r="U19" s="192"/>
      <c r="V19" s="33"/>
      <c r="W19" s="33"/>
      <c r="X19" s="34"/>
    </row>
    <row r="20" spans="1:24" ht="12.75">
      <c r="A20" s="9"/>
      <c r="B20" s="6" t="s">
        <v>129</v>
      </c>
      <c r="C20" s="4" t="s">
        <v>657</v>
      </c>
      <c r="D20" s="6"/>
      <c r="E20" s="6"/>
      <c r="F20" s="6"/>
      <c r="G20" s="6"/>
      <c r="H20" s="7"/>
      <c r="I20" s="18"/>
      <c r="J20" s="6"/>
      <c r="K20" s="6"/>
      <c r="L20" s="138"/>
      <c r="M20" s="208"/>
      <c r="N20" s="33"/>
      <c r="O20" s="33"/>
      <c r="P20" s="33"/>
      <c r="Q20" s="33"/>
      <c r="R20" s="33"/>
      <c r="S20" s="33"/>
      <c r="T20" s="34"/>
      <c r="U20" s="192"/>
      <c r="V20" s="33"/>
      <c r="W20" s="33"/>
      <c r="X20" s="34"/>
    </row>
    <row r="21" spans="1:24" ht="12.75">
      <c r="A21" s="9"/>
      <c r="B21" s="6"/>
      <c r="C21" s="4" t="s">
        <v>656</v>
      </c>
      <c r="D21" s="6"/>
      <c r="E21" s="6"/>
      <c r="F21" s="6"/>
      <c r="G21" s="6"/>
      <c r="H21" s="7"/>
      <c r="I21" s="18"/>
      <c r="J21" s="6"/>
      <c r="K21" s="6"/>
      <c r="L21" s="138"/>
      <c r="M21" s="208"/>
      <c r="N21" s="33"/>
      <c r="O21" s="33"/>
      <c r="P21" s="33"/>
      <c r="Q21" s="33"/>
      <c r="R21" s="33"/>
      <c r="S21" s="33"/>
      <c r="T21" s="34"/>
      <c r="U21" s="192"/>
      <c r="V21" s="33"/>
      <c r="W21" s="33"/>
      <c r="X21" s="34"/>
    </row>
    <row r="22" spans="1:24" ht="12.75">
      <c r="A22" s="9"/>
      <c r="B22" s="6"/>
      <c r="C22" s="4"/>
      <c r="D22" s="6"/>
      <c r="E22" s="6"/>
      <c r="F22" s="6"/>
      <c r="G22" s="6"/>
      <c r="H22" s="7"/>
      <c r="I22" s="18"/>
      <c r="J22" s="6"/>
      <c r="K22" s="6"/>
      <c r="L22" s="138"/>
      <c r="M22" s="208"/>
      <c r="N22" s="33"/>
      <c r="O22" s="33"/>
      <c r="P22" s="33"/>
      <c r="Q22" s="33"/>
      <c r="R22" s="33"/>
      <c r="S22" s="33"/>
      <c r="T22" s="34"/>
      <c r="U22" s="192"/>
      <c r="V22" s="33"/>
      <c r="W22" s="33"/>
      <c r="X22" s="34"/>
    </row>
    <row r="23" spans="1:24" ht="12.75">
      <c r="A23" s="9"/>
      <c r="B23" s="6"/>
      <c r="C23" s="4" t="s">
        <v>461</v>
      </c>
      <c r="D23" s="6"/>
      <c r="E23" s="6"/>
      <c r="F23" s="6"/>
      <c r="G23" s="6"/>
      <c r="H23" s="7"/>
      <c r="I23" s="18"/>
      <c r="J23" s="6"/>
      <c r="K23" s="6"/>
      <c r="L23" s="138"/>
      <c r="M23" s="208"/>
      <c r="N23" s="33"/>
      <c r="O23" s="33"/>
      <c r="P23" s="33"/>
      <c r="Q23" s="33"/>
      <c r="R23" s="33"/>
      <c r="S23" s="33"/>
      <c r="T23" s="34"/>
      <c r="U23" s="192"/>
      <c r="V23" s="33"/>
      <c r="W23" s="33"/>
      <c r="X23" s="34"/>
    </row>
    <row r="24" spans="1:24" ht="12.75">
      <c r="A24" s="9"/>
      <c r="B24" s="6"/>
      <c r="C24" s="4" t="s">
        <v>141</v>
      </c>
      <c r="D24" s="6"/>
      <c r="E24" s="6">
        <v>5</v>
      </c>
      <c r="F24" s="6"/>
      <c r="G24" s="6"/>
      <c r="H24" s="7"/>
      <c r="I24" s="18"/>
      <c r="J24" s="4">
        <f>E24*G24</f>
        <v>0</v>
      </c>
      <c r="K24" s="6"/>
      <c r="L24" s="138"/>
      <c r="M24" s="208"/>
      <c r="N24" s="33"/>
      <c r="O24" s="33"/>
      <c r="P24" s="33"/>
      <c r="Q24" s="33"/>
      <c r="R24" s="33"/>
      <c r="S24" s="33"/>
      <c r="T24" s="34"/>
      <c r="U24" s="192"/>
      <c r="V24" s="33"/>
      <c r="W24" s="33"/>
      <c r="X24" s="34"/>
    </row>
    <row r="25" spans="1:24" ht="12.75">
      <c r="A25" s="9"/>
      <c r="B25" s="6"/>
      <c r="C25" s="6"/>
      <c r="D25" s="6"/>
      <c r="E25" s="6"/>
      <c r="F25" s="6"/>
      <c r="G25" s="6"/>
      <c r="H25" s="7"/>
      <c r="I25" s="18"/>
      <c r="J25" s="6"/>
      <c r="K25" s="6"/>
      <c r="L25" s="138"/>
      <c r="M25" s="208"/>
      <c r="N25" s="33"/>
      <c r="O25" s="33"/>
      <c r="P25" s="33"/>
      <c r="Q25" s="33"/>
      <c r="R25" s="33"/>
      <c r="S25" s="33"/>
      <c r="T25" s="34"/>
      <c r="U25" s="192"/>
      <c r="V25" s="33"/>
      <c r="W25" s="33"/>
      <c r="X25" s="34"/>
    </row>
    <row r="26" spans="1:24" ht="12.75">
      <c r="A26" s="9"/>
      <c r="B26" s="4" t="s">
        <v>130</v>
      </c>
      <c r="C26" s="4" t="s">
        <v>514</v>
      </c>
      <c r="D26" s="4"/>
      <c r="E26" s="4"/>
      <c r="F26" s="4"/>
      <c r="G26" s="4"/>
      <c r="H26" s="4"/>
      <c r="I26" s="6"/>
      <c r="J26" s="6"/>
      <c r="K26" s="6"/>
      <c r="L26" s="4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</row>
    <row r="27" spans="1:24" ht="12.75">
      <c r="A27" s="9"/>
      <c r="B27" s="4"/>
      <c r="C27" s="4" t="s">
        <v>196</v>
      </c>
      <c r="D27" s="4"/>
      <c r="E27" s="4"/>
      <c r="F27" s="4"/>
      <c r="G27" s="4"/>
      <c r="H27" s="4"/>
      <c r="J27" s="6"/>
      <c r="K27" s="6"/>
      <c r="L27" s="4"/>
      <c r="M27" s="33"/>
      <c r="N27" s="33"/>
      <c r="O27" s="33"/>
      <c r="P27" s="33"/>
      <c r="Q27" s="33"/>
      <c r="R27" s="33"/>
      <c r="S27" s="33"/>
      <c r="T27" s="33"/>
      <c r="U27" s="34"/>
      <c r="V27" s="33"/>
      <c r="W27" s="33"/>
      <c r="X27" s="34"/>
    </row>
    <row r="28" spans="1:24" ht="12.75">
      <c r="A28" s="9"/>
      <c r="B28" s="4"/>
      <c r="C28" s="4" t="s">
        <v>515</v>
      </c>
      <c r="D28" s="4"/>
      <c r="E28" s="4"/>
      <c r="F28" s="4"/>
      <c r="G28" s="4"/>
      <c r="H28" s="4"/>
      <c r="J28" s="6"/>
      <c r="K28" s="6"/>
      <c r="L28" s="4"/>
      <c r="M28" s="33"/>
      <c r="N28" s="33"/>
      <c r="O28" s="33"/>
      <c r="P28" s="33"/>
      <c r="Q28" s="33"/>
      <c r="R28" s="33"/>
      <c r="S28" s="33"/>
      <c r="T28" s="33"/>
      <c r="U28" s="34"/>
      <c r="V28" s="33"/>
      <c r="W28" s="33"/>
      <c r="X28" s="34"/>
    </row>
    <row r="29" spans="1:24" ht="12.75">
      <c r="A29" s="9"/>
      <c r="B29" s="4"/>
      <c r="C29" s="4" t="s">
        <v>607</v>
      </c>
      <c r="D29" s="4"/>
      <c r="E29" s="4"/>
      <c r="F29" s="4"/>
      <c r="G29" s="4"/>
      <c r="H29" s="4"/>
      <c r="J29" s="6"/>
      <c r="K29" s="6"/>
      <c r="L29" s="4"/>
      <c r="M29" s="33"/>
      <c r="N29" s="33"/>
      <c r="O29" s="33"/>
      <c r="P29" s="33"/>
      <c r="Q29" s="33"/>
      <c r="R29" s="33"/>
      <c r="S29" s="33"/>
      <c r="T29" s="33"/>
      <c r="U29" s="34"/>
      <c r="V29" s="33"/>
      <c r="W29" s="33"/>
      <c r="X29" s="34"/>
    </row>
    <row r="30" spans="1:24" ht="12.75">
      <c r="A30" s="9"/>
      <c r="B30" s="4"/>
      <c r="C30" s="4" t="s">
        <v>198</v>
      </c>
      <c r="D30" s="4"/>
      <c r="E30" s="4"/>
      <c r="F30" s="4"/>
      <c r="G30" s="4"/>
      <c r="H30" s="4"/>
      <c r="J30" s="6"/>
      <c r="K30" s="6"/>
      <c r="L30" s="4"/>
      <c r="M30" s="33"/>
      <c r="N30" s="33"/>
      <c r="O30" s="33"/>
      <c r="P30" s="33"/>
      <c r="Q30" s="33"/>
      <c r="R30" s="33"/>
      <c r="S30" s="33"/>
      <c r="T30" s="33"/>
      <c r="U30" s="34"/>
      <c r="V30" s="33"/>
      <c r="W30" s="33"/>
      <c r="X30" s="34"/>
    </row>
    <row r="31" spans="1:24" ht="12.75">
      <c r="A31" s="9"/>
      <c r="B31" s="4"/>
      <c r="C31" s="4"/>
      <c r="D31" s="4"/>
      <c r="E31" s="4"/>
      <c r="F31" s="4"/>
      <c r="G31" s="4"/>
      <c r="H31" s="4"/>
      <c r="J31" s="6"/>
      <c r="K31" s="6"/>
      <c r="L31" s="42"/>
      <c r="M31" s="33"/>
      <c r="N31" s="33"/>
      <c r="O31" s="33"/>
      <c r="P31" s="33"/>
      <c r="Q31" s="33"/>
      <c r="R31" s="33"/>
      <c r="S31" s="33"/>
      <c r="T31" s="33"/>
      <c r="U31" s="34"/>
      <c r="V31" s="33"/>
      <c r="W31" s="33"/>
      <c r="X31" s="34"/>
    </row>
    <row r="32" spans="1:24" ht="12.75">
      <c r="A32" s="9"/>
      <c r="B32" s="7"/>
      <c r="C32" s="4" t="s">
        <v>527</v>
      </c>
      <c r="D32" s="4"/>
      <c r="E32" s="4">
        <v>1</v>
      </c>
      <c r="F32" s="4"/>
      <c r="G32" s="4"/>
      <c r="H32" s="4"/>
      <c r="J32" s="6">
        <f>E32*G32</f>
        <v>0</v>
      </c>
      <c r="K32" s="6"/>
      <c r="M32" s="34"/>
      <c r="N32" s="34"/>
      <c r="O32" s="33"/>
      <c r="P32" s="33"/>
      <c r="Q32" s="33"/>
      <c r="R32" s="33"/>
      <c r="S32" s="33"/>
      <c r="T32" s="33"/>
      <c r="U32" s="34"/>
      <c r="V32" s="33"/>
      <c r="W32" s="33"/>
      <c r="X32" s="34"/>
    </row>
    <row r="33" spans="1:24" ht="12.75">
      <c r="A33" s="9"/>
      <c r="B33" s="7"/>
      <c r="C33" s="4" t="s">
        <v>154</v>
      </c>
      <c r="D33" s="4"/>
      <c r="E33" s="4">
        <v>1</v>
      </c>
      <c r="F33" s="4"/>
      <c r="G33" s="4"/>
      <c r="H33" s="4"/>
      <c r="J33" s="6">
        <f>E33*G33</f>
        <v>0</v>
      </c>
      <c r="K33" s="6"/>
      <c r="M33" s="34"/>
      <c r="N33" s="34"/>
      <c r="O33" s="33"/>
      <c r="P33" s="33"/>
      <c r="Q33" s="33"/>
      <c r="R33" s="33"/>
      <c r="S33" s="33"/>
      <c r="T33" s="33"/>
      <c r="U33" s="34"/>
      <c r="V33" s="33"/>
      <c r="W33" s="33"/>
      <c r="X33" s="34"/>
    </row>
    <row r="34" spans="1:24" ht="12.75">
      <c r="A34" s="9"/>
      <c r="B34" s="138"/>
      <c r="C34" s="138"/>
      <c r="D34" s="138"/>
      <c r="E34" s="138"/>
      <c r="F34" s="138"/>
      <c r="G34" s="138"/>
      <c r="H34" s="138"/>
      <c r="I34" s="138"/>
      <c r="J34" s="6"/>
      <c r="K34" s="6"/>
      <c r="L34" s="4"/>
      <c r="M34" s="208"/>
      <c r="N34" s="208"/>
      <c r="O34" s="208"/>
      <c r="P34" s="208"/>
      <c r="Q34" s="208"/>
      <c r="R34" s="208"/>
      <c r="S34" s="208"/>
      <c r="T34" s="208"/>
      <c r="U34" s="208"/>
      <c r="V34" s="33"/>
      <c r="W34" s="33"/>
      <c r="X34" s="34"/>
    </row>
    <row r="35" spans="1:24" ht="13.5" thickBot="1">
      <c r="A35" s="4"/>
      <c r="B35" s="76" t="s">
        <v>658</v>
      </c>
      <c r="C35" s="16"/>
      <c r="D35" s="16"/>
      <c r="E35" s="16"/>
      <c r="F35" s="16"/>
      <c r="G35" s="16"/>
      <c r="H35" s="16"/>
      <c r="I35" s="16"/>
      <c r="J35" s="76">
        <f>SUM(J18:J34)</f>
        <v>0</v>
      </c>
      <c r="L35" s="4"/>
      <c r="M35" s="208"/>
      <c r="N35" s="71"/>
      <c r="O35" s="33"/>
      <c r="P35" s="33"/>
      <c r="Q35" s="33"/>
      <c r="R35" s="33"/>
      <c r="S35" s="33"/>
      <c r="T35" s="33"/>
      <c r="U35" s="33"/>
      <c r="V35" s="71"/>
      <c r="W35" s="34"/>
      <c r="X35" s="34"/>
    </row>
    <row r="36" spans="12:24" ht="13.5" thickTop="1">
      <c r="L36" s="4"/>
      <c r="M36" s="208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2:24" ht="12.75">
      <c r="L37" s="4"/>
      <c r="M37" s="208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2:13" ht="12.75">
      <c r="L38" s="4"/>
      <c r="M38" s="138"/>
    </row>
    <row r="39" spans="12:13" ht="12.75">
      <c r="L39" s="4"/>
      <c r="M39" s="138"/>
    </row>
    <row r="40" spans="12:13" ht="12.75">
      <c r="L40" s="4"/>
      <c r="M40" s="138"/>
    </row>
    <row r="41" spans="12:13" ht="12.75">
      <c r="L41" s="4"/>
      <c r="M41" s="138"/>
    </row>
    <row r="42" spans="12:13" ht="12.75">
      <c r="L42" s="4"/>
      <c r="M42" s="138"/>
    </row>
    <row r="43" spans="12:13" ht="12.75">
      <c r="L43" s="4"/>
      <c r="M43" s="138"/>
    </row>
    <row r="44" spans="12:13" ht="12.75">
      <c r="L44" s="4"/>
      <c r="M44" s="138"/>
    </row>
    <row r="45" spans="12:13" ht="12.75">
      <c r="L45" s="4"/>
      <c r="M45" s="138"/>
    </row>
    <row r="46" spans="12:13" ht="12.75">
      <c r="L46" s="4"/>
      <c r="M46" s="138"/>
    </row>
    <row r="47" spans="12:13" ht="12.75">
      <c r="L47" s="4"/>
      <c r="M47" s="138"/>
    </row>
    <row r="48" spans="12:13" ht="12.75">
      <c r="L48" s="4"/>
      <c r="M48" s="138"/>
    </row>
    <row r="49" spans="12:13" ht="12.75">
      <c r="L49" s="4"/>
      <c r="M49" s="138"/>
    </row>
    <row r="50" spans="12:13" ht="12.75">
      <c r="L50" s="4"/>
      <c r="M50" s="138"/>
    </row>
    <row r="51" spans="12:13" ht="12.75">
      <c r="L51" s="4"/>
      <c r="M51" s="138"/>
    </row>
    <row r="52" spans="12:13" ht="12.75">
      <c r="L52" s="4"/>
      <c r="M52" s="138"/>
    </row>
    <row r="53" spans="12:13" ht="12.75">
      <c r="L53" s="4"/>
      <c r="M53" s="138"/>
    </row>
    <row r="54" spans="12:13" ht="12.75">
      <c r="L54" s="19"/>
      <c r="M54" s="138"/>
    </row>
    <row r="55" spans="12:13" ht="12.75">
      <c r="L55" s="4"/>
      <c r="M55" s="138"/>
    </row>
    <row r="56" spans="12:13" ht="12.75">
      <c r="L56" s="4"/>
      <c r="M56" s="138"/>
    </row>
    <row r="57" spans="12:13" ht="12.75">
      <c r="L57" s="4"/>
      <c r="M57" s="138"/>
    </row>
    <row r="58" spans="12:13" ht="12.75">
      <c r="L58" s="4"/>
      <c r="M58" s="138"/>
    </row>
    <row r="59" spans="12:13" ht="12.75">
      <c r="L59" s="4"/>
      <c r="M59" s="138"/>
    </row>
    <row r="60" spans="12:13" ht="12.75">
      <c r="L60" s="4"/>
      <c r="M60" s="138"/>
    </row>
    <row r="61" spans="12:13" ht="12.75">
      <c r="L61" s="4"/>
      <c r="M61" s="138"/>
    </row>
    <row r="62" spans="12:13" ht="12.75">
      <c r="L62" s="4"/>
      <c r="M62" s="138"/>
    </row>
    <row r="63" spans="12:13" ht="12.75">
      <c r="L63" s="4"/>
      <c r="M63" s="138"/>
    </row>
    <row r="64" spans="12:13" ht="12.75">
      <c r="L64" s="4"/>
      <c r="M64" s="138"/>
    </row>
    <row r="65" spans="12:13" ht="12.75">
      <c r="L65" s="4"/>
      <c r="M65" s="138"/>
    </row>
    <row r="66" spans="12:13" ht="12.75">
      <c r="L66" s="4"/>
      <c r="M66" s="138"/>
    </row>
    <row r="67" spans="12:13" ht="12.75">
      <c r="L67" s="4"/>
      <c r="M67" s="164"/>
    </row>
    <row r="68" spans="12:13" ht="12.75">
      <c r="L68" s="4"/>
      <c r="M68" s="164"/>
    </row>
    <row r="69" spans="12:13" ht="12.75">
      <c r="L69" s="4"/>
      <c r="M69" s="164"/>
    </row>
    <row r="70" spans="12:13" ht="12.75">
      <c r="L70" s="4"/>
      <c r="M70" s="164"/>
    </row>
    <row r="71" spans="12:13" ht="12.75">
      <c r="L71" s="4"/>
      <c r="M71" s="138"/>
    </row>
    <row r="72" spans="12:13" ht="12.75">
      <c r="L72" s="4"/>
      <c r="M72" s="164"/>
    </row>
    <row r="73" spans="12:25" ht="12.75">
      <c r="L73" s="4"/>
      <c r="M73" s="164"/>
      <c r="X73" s="5"/>
      <c r="Y73" s="4"/>
    </row>
    <row r="74" spans="12:25" ht="12.75">
      <c r="L74" s="4"/>
      <c r="M74" s="164"/>
      <c r="X74" s="5"/>
      <c r="Y74" s="19"/>
    </row>
    <row r="75" spans="12:25" ht="12.75">
      <c r="L75" s="4"/>
      <c r="M75" s="164"/>
      <c r="X75" s="4"/>
      <c r="Y75" s="8"/>
    </row>
    <row r="76" spans="12:25" ht="12.75">
      <c r="L76" s="4"/>
      <c r="M76" s="164"/>
      <c r="X76" s="4"/>
      <c r="Y76" s="8"/>
    </row>
    <row r="77" spans="12:25" ht="12.75">
      <c r="L77" s="4"/>
      <c r="M77" s="164"/>
      <c r="X77" s="70"/>
      <c r="Y77" s="4"/>
    </row>
    <row r="78" spans="12:25" ht="12.75">
      <c r="L78" s="4"/>
      <c r="M78" s="138"/>
      <c r="X78" s="70"/>
      <c r="Y78" s="4"/>
    </row>
    <row r="79" spans="12:25" ht="12.75">
      <c r="L79" s="4"/>
      <c r="M79" s="138"/>
      <c r="X79" s="4"/>
      <c r="Y79" s="8"/>
    </row>
    <row r="80" spans="12:25" ht="12.75">
      <c r="L80" s="4"/>
      <c r="M80" s="138"/>
      <c r="X80" s="4"/>
      <c r="Y80" s="4"/>
    </row>
    <row r="81" spans="12:25" ht="12.75">
      <c r="L81" s="4"/>
      <c r="M81" s="138"/>
      <c r="X81" s="4"/>
      <c r="Y81" s="8"/>
    </row>
    <row r="82" spans="12:25" ht="12.75">
      <c r="L82" s="4"/>
      <c r="M82" s="138"/>
      <c r="X82" s="4"/>
      <c r="Y82" s="8"/>
    </row>
    <row r="83" spans="12:25" ht="12.75">
      <c r="L83" s="4"/>
      <c r="M83" s="138"/>
      <c r="X83" s="4"/>
      <c r="Y83" s="8"/>
    </row>
    <row r="84" spans="12:25" ht="12.75">
      <c r="L84" s="4"/>
      <c r="M84" s="138"/>
      <c r="X84" s="4"/>
      <c r="Y84" s="8"/>
    </row>
    <row r="85" spans="12:25" ht="12.75">
      <c r="L85" s="4"/>
      <c r="M85" s="138"/>
      <c r="X85" s="4"/>
      <c r="Y85" s="8"/>
    </row>
    <row r="86" spans="12:25" ht="12.75">
      <c r="L86" s="4"/>
      <c r="M86" s="138"/>
      <c r="X86" s="4"/>
      <c r="Y86" s="4"/>
    </row>
    <row r="87" spans="12:25" ht="12.75">
      <c r="L87" s="4"/>
      <c r="M87" s="138"/>
      <c r="Y87" s="77"/>
    </row>
    <row r="88" spans="12:13" ht="12.75">
      <c r="L88" s="4"/>
      <c r="M88" s="138"/>
    </row>
    <row r="89" spans="12:13" ht="12.75">
      <c r="L89" s="4"/>
      <c r="M89" s="138"/>
    </row>
    <row r="90" spans="12:13" ht="12.75">
      <c r="L90" s="4"/>
      <c r="M90" s="138"/>
    </row>
    <row r="91" spans="12:13" ht="12.75">
      <c r="L91" s="4"/>
      <c r="M91" s="138"/>
    </row>
    <row r="92" spans="12:13" ht="12.75">
      <c r="L92" s="4"/>
      <c r="M92" s="138"/>
    </row>
    <row r="93" spans="12:13" ht="12.75">
      <c r="L93" s="4"/>
      <c r="M93" s="138"/>
    </row>
    <row r="94" spans="12:13" ht="12.75">
      <c r="L94" s="4"/>
      <c r="M94" s="138"/>
    </row>
    <row r="95" spans="12:13" ht="12.75">
      <c r="L95" s="4"/>
      <c r="M95" s="138"/>
    </row>
    <row r="96" spans="12:13" ht="12.75">
      <c r="L96" s="4"/>
      <c r="M96" s="138"/>
    </row>
    <row r="97" spans="12:13" ht="12.75">
      <c r="L97" s="4"/>
      <c r="M97" s="138"/>
    </row>
    <row r="98" spans="12:13" ht="12.75">
      <c r="L98" s="4"/>
      <c r="M98" s="138"/>
    </row>
    <row r="99" spans="12:13" ht="12.75">
      <c r="L99" s="4"/>
      <c r="M99" s="138"/>
    </row>
    <row r="100" spans="12:13" ht="12.75">
      <c r="L100" s="4"/>
      <c r="M100" s="138"/>
    </row>
    <row r="101" spans="12:13" ht="12.75">
      <c r="L101" s="4"/>
      <c r="M101" s="138"/>
    </row>
    <row r="102" spans="12:13" ht="12.75">
      <c r="L102" s="4"/>
      <c r="M102" s="138"/>
    </row>
    <row r="103" spans="12:13" ht="12.75">
      <c r="L103" s="4"/>
      <c r="M103" s="138"/>
    </row>
    <row r="104" spans="12:13" ht="12.75">
      <c r="L104" s="4"/>
      <c r="M104" s="138"/>
    </row>
    <row r="105" spans="12:13" ht="12.75">
      <c r="L105" s="4"/>
      <c r="M105" s="138"/>
    </row>
    <row r="106" spans="12:13" ht="12.75">
      <c r="L106" s="4"/>
      <c r="M106" s="138"/>
    </row>
    <row r="107" spans="12:13" ht="12.75">
      <c r="L107" s="4"/>
      <c r="M107" s="138"/>
    </row>
    <row r="108" spans="12:13" ht="12.75">
      <c r="L108" s="4"/>
      <c r="M108" s="138"/>
    </row>
    <row r="109" spans="12:13" ht="12.75">
      <c r="L109" s="4"/>
      <c r="M109" s="138"/>
    </row>
    <row r="110" spans="12:13" ht="12.75">
      <c r="L110" s="4"/>
      <c r="M110" s="145"/>
    </row>
    <row r="111" spans="12:13" ht="12.75">
      <c r="L111" s="4"/>
      <c r="M111" s="145"/>
    </row>
    <row r="112" spans="12:13" ht="12.75">
      <c r="L112" s="4"/>
      <c r="M112" s="145"/>
    </row>
    <row r="113" spans="12:13" ht="12.75">
      <c r="L113" s="4"/>
      <c r="M113" s="145"/>
    </row>
    <row r="114" spans="12:13" ht="12.75">
      <c r="L114" s="4"/>
      <c r="M114" s="145"/>
    </row>
    <row r="115" spans="12:13" ht="15.75">
      <c r="L115" s="4"/>
      <c r="M115" s="144"/>
    </row>
    <row r="116" spans="12:13" ht="12.75">
      <c r="L116" s="4"/>
      <c r="M116" s="33"/>
    </row>
    <row r="117" spans="12:13" ht="12.75">
      <c r="L117" s="4"/>
      <c r="M117" s="33"/>
    </row>
    <row r="118" spans="12:13" ht="12.75">
      <c r="L118" s="4"/>
      <c r="M118" s="33"/>
    </row>
    <row r="119" ht="12.75">
      <c r="L119" s="4"/>
    </row>
    <row r="120" ht="12.75">
      <c r="L120" s="4"/>
    </row>
    <row r="121" ht="12.75">
      <c r="L121" s="4"/>
    </row>
    <row r="122" spans="12:13" ht="12.75">
      <c r="L122" s="4"/>
      <c r="M122" s="18"/>
    </row>
    <row r="123" spans="12:13" ht="12.75">
      <c r="L123" s="6"/>
      <c r="M123" s="18"/>
    </row>
    <row r="124" spans="12:13" ht="12.75">
      <c r="L124" s="6"/>
      <c r="M124" s="18"/>
    </row>
    <row r="125" spans="12:13" ht="12.75">
      <c r="L125" s="7"/>
      <c r="M125" s="18"/>
    </row>
    <row r="126" ht="16.5" customHeight="1">
      <c r="M126" s="18"/>
    </row>
    <row r="127" ht="15" customHeight="1">
      <c r="M127" s="18"/>
    </row>
    <row r="128" ht="12.75">
      <c r="M128" s="18"/>
    </row>
    <row r="129" ht="15" customHeight="1">
      <c r="M129" s="18"/>
    </row>
    <row r="130" ht="15" customHeight="1">
      <c r="M130" s="18"/>
    </row>
    <row r="131" ht="12.75" customHeight="1">
      <c r="M131" s="18"/>
    </row>
    <row r="132" ht="12.75">
      <c r="M132" s="18"/>
    </row>
    <row r="133" ht="12.75">
      <c r="M133" s="18"/>
    </row>
    <row r="134" ht="12" customHeight="1">
      <c r="M134" s="18"/>
    </row>
    <row r="135" ht="14.25" customHeight="1">
      <c r="M135" s="18"/>
    </row>
    <row r="136" ht="13.5" customHeight="1">
      <c r="M136" s="18"/>
    </row>
    <row r="137" ht="12.75">
      <c r="M137" s="18"/>
    </row>
    <row r="138" ht="12.75">
      <c r="M138" s="18"/>
    </row>
    <row r="139" ht="12.75">
      <c r="M139" s="18"/>
    </row>
    <row r="140" ht="12.75">
      <c r="M140" s="18"/>
    </row>
    <row r="141" ht="12.75">
      <c r="M141" s="18"/>
    </row>
    <row r="142" ht="12.75">
      <c r="M142" s="18"/>
    </row>
    <row r="143" ht="12.75">
      <c r="M143" s="18"/>
    </row>
    <row r="144" ht="12.75">
      <c r="M144" s="18"/>
    </row>
    <row r="145" ht="12.75">
      <c r="M145" s="18"/>
    </row>
    <row r="146" ht="12.75">
      <c r="M146" s="18"/>
    </row>
    <row r="147" ht="12.75">
      <c r="M147" s="18"/>
    </row>
    <row r="148" ht="12.75">
      <c r="M148" s="18"/>
    </row>
    <row r="149" ht="12.75">
      <c r="M149" s="18"/>
    </row>
    <row r="150" ht="12.75">
      <c r="M150" s="18"/>
    </row>
    <row r="151" ht="12.75">
      <c r="M151" s="18"/>
    </row>
    <row r="152" ht="12.75">
      <c r="M152" s="18"/>
    </row>
    <row r="153" ht="12.75">
      <c r="M153" s="18"/>
    </row>
    <row r="154" ht="12.75">
      <c r="M154" s="18"/>
    </row>
    <row r="155" ht="12.75">
      <c r="M155" s="18"/>
    </row>
    <row r="175" ht="13.5" customHeight="1"/>
    <row r="178" ht="13.5" customHeight="1"/>
    <row r="181" ht="12.75">
      <c r="M181" s="57"/>
    </row>
    <row r="182" ht="12.75">
      <c r="M182" s="9"/>
    </row>
    <row r="183" ht="12.75">
      <c r="M183" s="9"/>
    </row>
    <row r="184" ht="12" customHeight="1">
      <c r="M184" s="57"/>
    </row>
    <row r="186" ht="12.75">
      <c r="M186" s="57"/>
    </row>
    <row r="187" ht="12.75">
      <c r="M187" s="57"/>
    </row>
    <row r="188" ht="12.75">
      <c r="M188" s="57"/>
    </row>
    <row r="189" ht="12.75">
      <c r="M189" s="57"/>
    </row>
    <row r="190" ht="12.75">
      <c r="M190" s="57"/>
    </row>
    <row r="191" ht="12.75">
      <c r="M191" s="57"/>
    </row>
    <row r="192" ht="12.75">
      <c r="M192" s="57"/>
    </row>
    <row r="193" ht="12.75">
      <c r="M193" s="57"/>
    </row>
    <row r="194" ht="12.75">
      <c r="M194" s="57"/>
    </row>
    <row r="195" ht="12.75">
      <c r="M195" s="57"/>
    </row>
    <row r="196" ht="12.75">
      <c r="M196" s="57"/>
    </row>
    <row r="197" ht="12.75">
      <c r="M197" s="57"/>
    </row>
    <row r="198" ht="12.75">
      <c r="M198" s="57"/>
    </row>
    <row r="199" ht="12.75">
      <c r="M199" s="57"/>
    </row>
    <row r="200" ht="12.75">
      <c r="M200" s="57"/>
    </row>
    <row r="201" ht="12.75">
      <c r="M201" s="57"/>
    </row>
    <row r="202" ht="12.75">
      <c r="M202" s="57"/>
    </row>
    <row r="203" ht="12.75">
      <c r="M203" s="57"/>
    </row>
    <row r="204" ht="12.75">
      <c r="M204" s="57"/>
    </row>
    <row r="205" ht="12.75">
      <c r="M205" s="57"/>
    </row>
    <row r="206" ht="12.75">
      <c r="M206" s="57"/>
    </row>
    <row r="207" ht="12.75">
      <c r="M207" s="57"/>
    </row>
    <row r="208" ht="12.75">
      <c r="M208" s="57"/>
    </row>
    <row r="209" ht="12.75">
      <c r="M209" s="57"/>
    </row>
    <row r="210" ht="12.75">
      <c r="M210" s="57"/>
    </row>
    <row r="211" ht="12.75">
      <c r="M211" s="57"/>
    </row>
    <row r="212" ht="12.75">
      <c r="M212" s="57"/>
    </row>
    <row r="213" ht="12.75">
      <c r="M213" s="57"/>
    </row>
    <row r="214" ht="12.75">
      <c r="M214" s="57"/>
    </row>
    <row r="215" ht="12.75">
      <c r="M215" s="57"/>
    </row>
    <row r="216" ht="12.75">
      <c r="M216" s="57"/>
    </row>
    <row r="217" ht="12.75">
      <c r="M217" s="57"/>
    </row>
    <row r="218" ht="12.75">
      <c r="M218" s="57"/>
    </row>
    <row r="219" ht="12.75">
      <c r="M219" s="57"/>
    </row>
    <row r="220" ht="12.75">
      <c r="M220" s="57"/>
    </row>
    <row r="221" ht="12.75">
      <c r="M221" s="57"/>
    </row>
    <row r="222" ht="12.75">
      <c r="M222" s="57"/>
    </row>
    <row r="223" ht="12.75">
      <c r="M223" s="57"/>
    </row>
    <row r="224" ht="12.75">
      <c r="M224" s="57"/>
    </row>
    <row r="225" ht="12.75">
      <c r="M225" s="57"/>
    </row>
    <row r="226" ht="12.75">
      <c r="M226" s="57"/>
    </row>
    <row r="227" ht="12.75">
      <c r="M227" s="57"/>
    </row>
    <row r="228" ht="12.75">
      <c r="M228" s="57"/>
    </row>
    <row r="229" ht="12.75">
      <c r="M229" s="57"/>
    </row>
    <row r="230" ht="12.75">
      <c r="M230" s="57"/>
    </row>
    <row r="231" ht="12.75">
      <c r="M231" s="57"/>
    </row>
    <row r="232" ht="12.75">
      <c r="M232" s="57"/>
    </row>
    <row r="233" ht="12.75">
      <c r="M233" s="57"/>
    </row>
    <row r="234" ht="12.75">
      <c r="M234" s="57"/>
    </row>
    <row r="235" ht="12.75">
      <c r="M235" s="57"/>
    </row>
    <row r="236" ht="12.75">
      <c r="M236" s="57"/>
    </row>
    <row r="237" ht="12.75">
      <c r="M237" s="57"/>
    </row>
    <row r="238" ht="12.75">
      <c r="M238" s="57"/>
    </row>
    <row r="239" ht="12.75">
      <c r="M239" s="57"/>
    </row>
    <row r="240" ht="12.75">
      <c r="M240" s="57"/>
    </row>
    <row r="241" ht="12.75">
      <c r="M241" s="57"/>
    </row>
    <row r="242" ht="12.75">
      <c r="M242" s="57"/>
    </row>
    <row r="243" ht="12.75">
      <c r="M243" s="57"/>
    </row>
    <row r="244" ht="12.75">
      <c r="M244" s="57"/>
    </row>
    <row r="245" ht="12.75">
      <c r="M245" s="57"/>
    </row>
    <row r="246" spans="13:25" ht="14.25" customHeight="1">
      <c r="M246" s="57"/>
      <c r="X246" s="59"/>
      <c r="Y246" s="59"/>
    </row>
    <row r="247" spans="13:25" ht="12.75">
      <c r="M247" s="57"/>
      <c r="X247" s="7"/>
      <c r="Y247" s="4"/>
    </row>
    <row r="248" spans="13:25" ht="12.75">
      <c r="M248" s="57"/>
      <c r="X248" s="7"/>
      <c r="Y248" s="4"/>
    </row>
    <row r="249" spans="13:25" ht="12.75">
      <c r="M249" s="57"/>
      <c r="X249" s="7"/>
      <c r="Y249" s="4"/>
    </row>
    <row r="250" spans="13:25" ht="12.75">
      <c r="M250" s="9"/>
      <c r="X250" s="7"/>
      <c r="Y250" s="4"/>
    </row>
    <row r="251" spans="13:25" ht="12.75">
      <c r="M251" s="9"/>
      <c r="X251" s="7"/>
      <c r="Y251" s="4"/>
    </row>
    <row r="252" spans="13:25" ht="12.75">
      <c r="M252" s="9"/>
      <c r="X252" s="7"/>
      <c r="Y252" s="4"/>
    </row>
    <row r="253" spans="13:25" ht="12.75">
      <c r="M253" s="9"/>
      <c r="X253" s="7"/>
      <c r="Y253" s="4"/>
    </row>
    <row r="254" spans="13:25" ht="12.75">
      <c r="M254" s="25"/>
      <c r="X254" s="7"/>
      <c r="Y254" s="4"/>
    </row>
    <row r="255" spans="13:25" ht="12.75">
      <c r="M255" s="25"/>
      <c r="X255" s="7"/>
      <c r="Y255" s="4"/>
    </row>
    <row r="256" spans="24:25" ht="12.75">
      <c r="X256" s="7"/>
      <c r="Y256" s="4"/>
    </row>
    <row r="257" spans="24:25" ht="12.75">
      <c r="X257" s="7"/>
      <c r="Y257" s="4"/>
    </row>
    <row r="259" ht="12.75">
      <c r="M259" s="18"/>
    </row>
    <row r="260" ht="12.75">
      <c r="M260" s="18"/>
    </row>
    <row r="261" ht="12.75">
      <c r="M261" s="18"/>
    </row>
    <row r="262" ht="12.75">
      <c r="M262" s="57"/>
    </row>
    <row r="263" ht="12.75">
      <c r="M263" s="57"/>
    </row>
    <row r="264" ht="12.75">
      <c r="M264" s="57"/>
    </row>
    <row r="265" ht="12.75">
      <c r="M265" s="57"/>
    </row>
    <row r="266" ht="12.75">
      <c r="M266" s="57"/>
    </row>
    <row r="267" ht="12.75">
      <c r="M267" s="57"/>
    </row>
    <row r="270" ht="12.75">
      <c r="M270" s="57"/>
    </row>
    <row r="271" ht="12.75">
      <c r="M271" s="9"/>
    </row>
    <row r="272" ht="12.75">
      <c r="M272" s="9"/>
    </row>
    <row r="273" ht="12.75">
      <c r="M273" s="9"/>
    </row>
    <row r="274" ht="12.75">
      <c r="M274" s="9"/>
    </row>
    <row r="275" ht="12.75">
      <c r="M275" s="25"/>
    </row>
    <row r="279" ht="12.75">
      <c r="M279" s="18"/>
    </row>
    <row r="280" ht="12.75">
      <c r="M280" s="18"/>
    </row>
    <row r="281" ht="12.75">
      <c r="M281" s="18"/>
    </row>
    <row r="282" ht="12.75">
      <c r="M282" s="57"/>
    </row>
    <row r="283" ht="12.75">
      <c r="M283" s="57"/>
    </row>
    <row r="284" ht="12.75">
      <c r="M284" s="57"/>
    </row>
    <row r="285" ht="12.75">
      <c r="M285" s="57"/>
    </row>
    <row r="286" ht="12.75">
      <c r="M286" s="57"/>
    </row>
    <row r="287" ht="12.75">
      <c r="M287" s="57"/>
    </row>
    <row r="288" ht="12.75">
      <c r="M288" s="57"/>
    </row>
    <row r="289" ht="12.75">
      <c r="M289" s="57"/>
    </row>
    <row r="290" ht="12.75">
      <c r="M290" s="57"/>
    </row>
    <row r="291" ht="12.75">
      <c r="M291" s="57"/>
    </row>
    <row r="292" ht="12.75">
      <c r="M292" s="57"/>
    </row>
    <row r="293" ht="12.75">
      <c r="M293" s="57"/>
    </row>
    <row r="294" ht="12.75">
      <c r="M294" s="57"/>
    </row>
    <row r="295" ht="12.75">
      <c r="M295" s="57"/>
    </row>
    <row r="296" ht="12.75">
      <c r="M296" s="9"/>
    </row>
    <row r="297" ht="12.75">
      <c r="M297" s="9"/>
    </row>
    <row r="298" ht="12.75">
      <c r="M298" s="9"/>
    </row>
    <row r="299" ht="12.75">
      <c r="M299" s="9"/>
    </row>
    <row r="300" ht="12.75">
      <c r="M300" s="25"/>
    </row>
    <row r="304" ht="12.75">
      <c r="M304" s="18"/>
    </row>
    <row r="305" ht="12.75">
      <c r="M305" s="18"/>
    </row>
    <row r="306" ht="12.75">
      <c r="M306" s="57"/>
    </row>
    <row r="307" ht="12.75">
      <c r="M307" s="57"/>
    </row>
    <row r="308" ht="12.75">
      <c r="M308" s="57"/>
    </row>
    <row r="309" ht="12.75">
      <c r="M309" s="57"/>
    </row>
    <row r="310" ht="12.75">
      <c r="M310" s="57"/>
    </row>
    <row r="311" ht="12.75">
      <c r="M311" s="57"/>
    </row>
    <row r="312" ht="12.75">
      <c r="M312" s="57"/>
    </row>
    <row r="313" ht="12.75">
      <c r="M313" s="57"/>
    </row>
    <row r="314" ht="12.75">
      <c r="M314" s="57"/>
    </row>
    <row r="315" ht="12.75">
      <c r="M315" s="57"/>
    </row>
    <row r="316" ht="12.75">
      <c r="M316" s="57"/>
    </row>
    <row r="317" ht="12.75">
      <c r="M317" s="9"/>
    </row>
    <row r="318" ht="12.75">
      <c r="M318" s="9"/>
    </row>
    <row r="319" ht="12.75">
      <c r="M319" s="9"/>
    </row>
    <row r="320" ht="12.75">
      <c r="M320" s="9"/>
    </row>
    <row r="321" ht="12.75">
      <c r="M321" s="25"/>
    </row>
    <row r="325" ht="12.75">
      <c r="M325" s="18"/>
    </row>
    <row r="326" ht="12" customHeight="1">
      <c r="M326" s="18"/>
    </row>
    <row r="327" ht="16.5" customHeight="1">
      <c r="M327" s="18"/>
    </row>
    <row r="328" ht="15.75" customHeight="1">
      <c r="M328" s="57"/>
    </row>
    <row r="329" ht="12.75">
      <c r="M329" s="57"/>
    </row>
    <row r="330" ht="12.75">
      <c r="M330" s="57"/>
    </row>
    <row r="331" ht="12.75">
      <c r="M331" s="57"/>
    </row>
    <row r="332" ht="12.75">
      <c r="M332" s="57"/>
    </row>
    <row r="333" ht="12.75">
      <c r="M333" s="57"/>
    </row>
    <row r="334" ht="12.75">
      <c r="M334" s="9"/>
    </row>
    <row r="335" ht="12.75">
      <c r="M335" s="9"/>
    </row>
    <row r="336" ht="12.75">
      <c r="M336" s="9"/>
    </row>
    <row r="337" ht="12.75">
      <c r="M337" s="9"/>
    </row>
    <row r="338" ht="12.75">
      <c r="M338" s="25"/>
    </row>
    <row r="342" ht="12.75">
      <c r="M342" s="18"/>
    </row>
    <row r="343" ht="12.75">
      <c r="M343" s="18"/>
    </row>
    <row r="344" ht="12.75">
      <c r="M344" s="18"/>
    </row>
    <row r="345" ht="12.75">
      <c r="M345" s="57"/>
    </row>
    <row r="346" ht="12.75">
      <c r="M346" s="57"/>
    </row>
    <row r="347" ht="12.75">
      <c r="M347" s="57"/>
    </row>
    <row r="348" ht="12.75">
      <c r="M348" s="57"/>
    </row>
    <row r="349" ht="12.75">
      <c r="M349" s="57"/>
    </row>
    <row r="350" ht="12.75">
      <c r="M350" s="57"/>
    </row>
    <row r="351" ht="12.75">
      <c r="M351" s="57"/>
    </row>
    <row r="352" ht="12.75">
      <c r="M352" s="57"/>
    </row>
    <row r="353" ht="12.75">
      <c r="M353" s="9"/>
    </row>
    <row r="354" ht="12.75">
      <c r="M354" s="9"/>
    </row>
    <row r="355" ht="12.75">
      <c r="M355" s="9"/>
    </row>
    <row r="356" ht="12.75">
      <c r="M356" s="9"/>
    </row>
    <row r="357" ht="12.75">
      <c r="M357" s="25"/>
    </row>
    <row r="358" ht="12.75">
      <c r="M358" s="6"/>
    </row>
    <row r="359" ht="12.75">
      <c r="M359" s="9"/>
    </row>
    <row r="360" ht="12.75">
      <c r="M360" s="9"/>
    </row>
    <row r="361" ht="12.75">
      <c r="M361" s="9"/>
    </row>
    <row r="362" ht="12.75">
      <c r="M362" s="9"/>
    </row>
    <row r="363" ht="12.75">
      <c r="M363" s="9"/>
    </row>
    <row r="364" ht="12.75">
      <c r="M364" s="9"/>
    </row>
    <row r="365" ht="12.75">
      <c r="M365" s="9"/>
    </row>
    <row r="366" ht="12.75">
      <c r="M366" s="9"/>
    </row>
    <row r="367" ht="12.75">
      <c r="M367" s="9"/>
    </row>
    <row r="368" ht="12.75">
      <c r="M368" s="9"/>
    </row>
    <row r="369" ht="12.75">
      <c r="M369" s="9"/>
    </row>
    <row r="370" ht="12.75">
      <c r="M370" s="9"/>
    </row>
    <row r="371" ht="12.75">
      <c r="M371" s="6"/>
    </row>
    <row r="372" ht="12.75">
      <c r="M372" s="6"/>
    </row>
    <row r="375" ht="12.75">
      <c r="M375" s="57"/>
    </row>
    <row r="376" ht="12.75">
      <c r="M376" s="57"/>
    </row>
    <row r="377" ht="12.75">
      <c r="M377" s="57"/>
    </row>
    <row r="378" ht="12.75">
      <c r="M378" s="9"/>
    </row>
    <row r="379" ht="12.75">
      <c r="M379" s="9"/>
    </row>
    <row r="380" ht="12.75">
      <c r="M380" s="9"/>
    </row>
    <row r="381" ht="12.75">
      <c r="M381" s="9"/>
    </row>
    <row r="382" ht="12.75">
      <c r="M382" s="25"/>
    </row>
    <row r="383" ht="12.75">
      <c r="M383" s="6"/>
    </row>
    <row r="384" ht="12.75">
      <c r="M384" s="6"/>
    </row>
    <row r="388" ht="12.75">
      <c r="M388" s="57"/>
    </row>
    <row r="389" ht="12.75">
      <c r="M389" s="57"/>
    </row>
    <row r="390" ht="12.75">
      <c r="M390" s="57"/>
    </row>
    <row r="391" ht="12.75">
      <c r="M391" s="9"/>
    </row>
    <row r="392" ht="12.75">
      <c r="M392" s="6"/>
    </row>
    <row r="393" ht="12.75">
      <c r="M393" s="9"/>
    </row>
    <row r="394" ht="12.75">
      <c r="M394" s="25"/>
    </row>
    <row r="395" ht="12.75">
      <c r="M395" s="25"/>
    </row>
    <row r="396" ht="12.75">
      <c r="M396" s="25"/>
    </row>
    <row r="397" ht="12.75">
      <c r="M397" s="25"/>
    </row>
    <row r="398" ht="12.75">
      <c r="M398" s="25"/>
    </row>
    <row r="399" ht="12.75">
      <c r="M399" s="6"/>
    </row>
    <row r="400" ht="12.75">
      <c r="M400" s="9"/>
    </row>
    <row r="401" ht="12.75">
      <c r="M401" s="9"/>
    </row>
    <row r="402" ht="12.75">
      <c r="M402" s="9"/>
    </row>
    <row r="403" ht="12.75">
      <c r="M403" s="9"/>
    </row>
    <row r="404" ht="12.75">
      <c r="M404" s="9"/>
    </row>
    <row r="405" ht="12.75">
      <c r="M405" s="9"/>
    </row>
    <row r="406" ht="12.75">
      <c r="M406" s="9"/>
    </row>
    <row r="407" ht="12.75">
      <c r="M407" s="9"/>
    </row>
    <row r="408" ht="12.75">
      <c r="M408" s="6"/>
    </row>
    <row r="409" ht="12.75">
      <c r="M409" s="9"/>
    </row>
    <row r="410" ht="12.75">
      <c r="M410" s="9"/>
    </row>
    <row r="411" ht="12.75">
      <c r="M411" s="9"/>
    </row>
    <row r="412" ht="12.75">
      <c r="M412" s="9"/>
    </row>
    <row r="413" ht="12.75">
      <c r="M413" s="9"/>
    </row>
    <row r="414" ht="12.75">
      <c r="M414" s="9"/>
    </row>
    <row r="415" ht="12.75">
      <c r="M415" s="9"/>
    </row>
    <row r="416" ht="12.75">
      <c r="M416" s="9"/>
    </row>
    <row r="417" ht="12.75">
      <c r="M417" s="9"/>
    </row>
    <row r="418" ht="12.75">
      <c r="M418" s="9"/>
    </row>
    <row r="419" ht="12.75">
      <c r="M419" s="9"/>
    </row>
    <row r="420" ht="12.75">
      <c r="M420" s="9"/>
    </row>
    <row r="421" ht="12.75">
      <c r="M421" s="9"/>
    </row>
    <row r="422" ht="12.75">
      <c r="M422" s="9"/>
    </row>
    <row r="423" ht="12.75">
      <c r="M423" s="9"/>
    </row>
    <row r="424" ht="12.75">
      <c r="M424" s="9"/>
    </row>
    <row r="425" ht="12.75">
      <c r="M425" s="9"/>
    </row>
    <row r="426" ht="12.75">
      <c r="M426" s="6"/>
    </row>
    <row r="427" ht="12.75">
      <c r="M427" s="9"/>
    </row>
    <row r="428" ht="12.75">
      <c r="M428" s="9"/>
    </row>
    <row r="429" ht="12.75">
      <c r="M429" s="9"/>
    </row>
    <row r="430" ht="12.75">
      <c r="M430" s="9"/>
    </row>
    <row r="431" ht="12.75">
      <c r="M431" s="9"/>
    </row>
    <row r="432" ht="12.75">
      <c r="M432" s="6"/>
    </row>
    <row r="433" ht="12.75">
      <c r="M433" s="9"/>
    </row>
    <row r="434" ht="12.75">
      <c r="M434" s="9"/>
    </row>
    <row r="435" ht="12.75">
      <c r="M435" s="9"/>
    </row>
    <row r="436" ht="12.75">
      <c r="M436" s="9"/>
    </row>
    <row r="437" ht="12.75">
      <c r="M437" s="9"/>
    </row>
    <row r="438" ht="12.75">
      <c r="M438" s="9"/>
    </row>
    <row r="439" ht="12.75">
      <c r="M439" s="9"/>
    </row>
    <row r="440" ht="12.75">
      <c r="M440" s="9"/>
    </row>
    <row r="441" ht="12.75">
      <c r="M441" s="9"/>
    </row>
    <row r="442" ht="12.75">
      <c r="M442" s="9"/>
    </row>
    <row r="443" ht="12.75">
      <c r="M443" s="9"/>
    </row>
    <row r="444" ht="12.75">
      <c r="M444" s="9"/>
    </row>
    <row r="445" ht="12.75">
      <c r="M445" s="9"/>
    </row>
    <row r="446" ht="12.75">
      <c r="M446" s="9"/>
    </row>
    <row r="447" ht="12.75">
      <c r="M447" s="6"/>
    </row>
    <row r="448" ht="12.75">
      <c r="M448" s="6"/>
    </row>
    <row r="449" ht="12.75">
      <c r="M449" s="6"/>
    </row>
    <row r="450" ht="12.75">
      <c r="M450" s="6"/>
    </row>
    <row r="451" ht="12.75">
      <c r="M451" s="6"/>
    </row>
    <row r="452" ht="12.75">
      <c r="M452" s="6"/>
    </row>
    <row r="453" ht="12.75">
      <c r="M453" s="6"/>
    </row>
    <row r="454" ht="12.75">
      <c r="M454" s="6"/>
    </row>
    <row r="455" ht="12.75">
      <c r="M455" s="6"/>
    </row>
    <row r="456" ht="12.75">
      <c r="M456" s="6"/>
    </row>
    <row r="457" ht="12.75">
      <c r="M457" s="6"/>
    </row>
    <row r="458" ht="12.75">
      <c r="M458" s="6"/>
    </row>
    <row r="459" ht="15" customHeight="1">
      <c r="M459" s="6"/>
    </row>
    <row r="460" ht="15" customHeight="1">
      <c r="M460" s="6"/>
    </row>
    <row r="461" ht="12.75">
      <c r="M461" s="9"/>
    </row>
    <row r="462" ht="15.75" customHeight="1">
      <c r="M462" s="9"/>
    </row>
    <row r="463" ht="12.75">
      <c r="M463" s="9"/>
    </row>
    <row r="464" ht="12.75">
      <c r="M464" s="9"/>
    </row>
    <row r="465" ht="12.75">
      <c r="M465" s="9"/>
    </row>
    <row r="466" ht="12.75">
      <c r="M466" s="9"/>
    </row>
    <row r="467" ht="12.75">
      <c r="M467" s="9"/>
    </row>
    <row r="468" ht="12.75">
      <c r="M468" s="9"/>
    </row>
    <row r="469" ht="12.75">
      <c r="M469" s="9"/>
    </row>
    <row r="470" ht="12.75">
      <c r="M470" s="9"/>
    </row>
    <row r="471" ht="12.75">
      <c r="M471" s="4"/>
    </row>
    <row r="472" ht="12.75">
      <c r="M472" s="4"/>
    </row>
    <row r="473" ht="12.75">
      <c r="M473" s="25"/>
    </row>
    <row r="474" ht="12.75">
      <c r="M474" s="25"/>
    </row>
    <row r="475" ht="12.75">
      <c r="M475" s="25"/>
    </row>
    <row r="476" ht="12.75">
      <c r="M476" s="25"/>
    </row>
    <row r="477" ht="12.75">
      <c r="M477" s="25"/>
    </row>
    <row r="478" ht="12.75">
      <c r="M478" s="25"/>
    </row>
    <row r="479" ht="12.75">
      <c r="M479" s="25"/>
    </row>
    <row r="480" ht="12.75">
      <c r="M480" s="25"/>
    </row>
    <row r="481" ht="12.75">
      <c r="M481" s="25"/>
    </row>
    <row r="482" ht="12.75">
      <c r="M482" s="25"/>
    </row>
    <row r="483" ht="12.75">
      <c r="M483" s="25"/>
    </row>
    <row r="484" ht="12.75">
      <c r="M484" s="25"/>
    </row>
    <row r="485" ht="12.75">
      <c r="M485" s="25"/>
    </row>
    <row r="486" ht="12.75">
      <c r="M486" s="25"/>
    </row>
    <row r="487" ht="12.75">
      <c r="M487" s="25"/>
    </row>
    <row r="488" ht="12.75">
      <c r="M488" s="25"/>
    </row>
    <row r="489" ht="12.75">
      <c r="M489" s="25"/>
    </row>
    <row r="490" ht="12.75">
      <c r="M490" s="25"/>
    </row>
    <row r="491" ht="12.75">
      <c r="M491" s="25"/>
    </row>
    <row r="492" ht="12.75">
      <c r="M492" s="25"/>
    </row>
    <row r="493" ht="12.75">
      <c r="M493" s="25"/>
    </row>
    <row r="494" ht="12.75">
      <c r="M494" s="25"/>
    </row>
    <row r="495" ht="12.75">
      <c r="M495" s="9"/>
    </row>
    <row r="496" ht="12.75">
      <c r="M496" s="57"/>
    </row>
    <row r="497" ht="12.75">
      <c r="M497" s="57"/>
    </row>
    <row r="516" ht="12.75">
      <c r="M516" s="25"/>
    </row>
    <row r="517" ht="12.75">
      <c r="M517" s="25"/>
    </row>
    <row r="518" ht="12.75">
      <c r="M518" s="25"/>
    </row>
    <row r="519" ht="12.75">
      <c r="M519" s="25"/>
    </row>
    <row r="520" ht="12.75">
      <c r="M520" s="25"/>
    </row>
    <row r="521" ht="12.75">
      <c r="M521" s="25"/>
    </row>
    <row r="522" ht="12.75">
      <c r="M522" s="9"/>
    </row>
    <row r="523" ht="12.75">
      <c r="M523" s="25"/>
    </row>
    <row r="531" ht="12.75">
      <c r="M531" s="4"/>
    </row>
    <row r="532" ht="12.75">
      <c r="M532" s="4"/>
    </row>
    <row r="533" ht="12.75">
      <c r="M533" s="9"/>
    </row>
    <row r="534" ht="12.75">
      <c r="M534" s="9"/>
    </row>
    <row r="535" ht="12.75">
      <c r="M535" s="9"/>
    </row>
    <row r="536" ht="12.75">
      <c r="M536" s="9"/>
    </row>
    <row r="537" ht="12.75">
      <c r="M537" s="9"/>
    </row>
    <row r="538" ht="12.75">
      <c r="M538" s="9"/>
    </row>
    <row r="539" ht="12.75">
      <c r="M539" s="9"/>
    </row>
    <row r="540" ht="12.75">
      <c r="M540" s="9"/>
    </row>
    <row r="541" ht="12.75">
      <c r="M541" s="9"/>
    </row>
    <row r="542" ht="12.75">
      <c r="M542" s="9"/>
    </row>
    <row r="543" ht="12.75">
      <c r="M543" s="9"/>
    </row>
    <row r="544" ht="12.75">
      <c r="M544" s="9"/>
    </row>
    <row r="545" ht="12.75">
      <c r="M545" s="9"/>
    </row>
    <row r="546" ht="12.75">
      <c r="M546" s="25"/>
    </row>
    <row r="547" ht="12.75">
      <c r="M547" s="25"/>
    </row>
    <row r="548" ht="12.75">
      <c r="M548" s="25"/>
    </row>
    <row r="549" ht="12.75">
      <c r="M549" s="25"/>
    </row>
    <row r="550" ht="12.75">
      <c r="M550" s="25"/>
    </row>
    <row r="551" ht="12.75">
      <c r="M551" s="25"/>
    </row>
    <row r="552" ht="12.75">
      <c r="M552" s="25"/>
    </row>
    <row r="553" ht="12.75">
      <c r="M553" s="9"/>
    </row>
    <row r="554" ht="12.75">
      <c r="M554" s="9"/>
    </row>
    <row r="555" ht="12.75">
      <c r="M555" s="4"/>
    </row>
    <row r="556" ht="12.75">
      <c r="M556" s="6"/>
    </row>
    <row r="557" ht="12.75">
      <c r="M557" s="9"/>
    </row>
    <row r="558" ht="12.75">
      <c r="M558" s="9"/>
    </row>
    <row r="559" ht="12.75">
      <c r="M559" s="9"/>
    </row>
    <row r="560" ht="12.75">
      <c r="M560" s="9"/>
    </row>
    <row r="561" ht="12.75">
      <c r="M561" s="9"/>
    </row>
    <row r="562" ht="12.75">
      <c r="M562" s="9"/>
    </row>
    <row r="563" ht="12.75">
      <c r="M563" s="9"/>
    </row>
    <row r="564" ht="12.75">
      <c r="M564" s="9"/>
    </row>
    <row r="565" ht="12.75">
      <c r="M565" s="9"/>
    </row>
    <row r="566" ht="12.75">
      <c r="M566" s="9"/>
    </row>
    <row r="567" ht="12.75">
      <c r="M567" s="9"/>
    </row>
    <row r="568" ht="12.75">
      <c r="M568" s="9"/>
    </row>
    <row r="569" ht="12.75">
      <c r="M569" s="9"/>
    </row>
    <row r="570" ht="12.75">
      <c r="M570" s="9"/>
    </row>
    <row r="571" ht="12.75">
      <c r="M571" s="57"/>
    </row>
    <row r="572" ht="12.75">
      <c r="M572" s="57"/>
    </row>
    <row r="573" ht="12.75">
      <c r="M573" s="57"/>
    </row>
    <row r="574" ht="12.75">
      <c r="M574" s="8"/>
    </row>
    <row r="575" ht="12.75">
      <c r="M575" s="8"/>
    </row>
    <row r="576" ht="12.75">
      <c r="M576" s="8"/>
    </row>
    <row r="577" ht="12.75">
      <c r="M577" s="8"/>
    </row>
    <row r="578" ht="12.75">
      <c r="M578" s="8"/>
    </row>
    <row r="579" ht="12.75">
      <c r="M579" s="8"/>
    </row>
    <row r="580" ht="12.75">
      <c r="M580" s="8"/>
    </row>
    <row r="581" ht="12.75">
      <c r="M581" s="4"/>
    </row>
    <row r="582" ht="12.75">
      <c r="M582" s="4"/>
    </row>
    <row r="583" ht="12.75">
      <c r="M583" s="4"/>
    </row>
    <row r="584" ht="12.75">
      <c r="M584" s="4"/>
    </row>
    <row r="585" ht="12.75">
      <c r="M585" s="4"/>
    </row>
    <row r="586" ht="12.75">
      <c r="M586" s="4"/>
    </row>
    <row r="587" ht="12.75">
      <c r="M587" s="4"/>
    </row>
    <row r="588" ht="12.75">
      <c r="M588" s="4"/>
    </row>
    <row r="589" ht="12.75">
      <c r="M589" s="8"/>
    </row>
    <row r="590" ht="12.75">
      <c r="M590" s="8"/>
    </row>
    <row r="591" ht="12.75">
      <c r="M591" s="26"/>
    </row>
    <row r="592" ht="12.75">
      <c r="M592" s="4"/>
    </row>
    <row r="593" ht="12.75">
      <c r="M593" s="4"/>
    </row>
    <row r="594" ht="12.75">
      <c r="M594" s="4"/>
    </row>
    <row r="595" ht="12.75">
      <c r="M595" s="4"/>
    </row>
    <row r="596" ht="12.75">
      <c r="M596" s="4"/>
    </row>
    <row r="597" ht="12.75">
      <c r="M597" s="4"/>
    </row>
    <row r="598" ht="12.75">
      <c r="M598" s="4"/>
    </row>
    <row r="599" ht="12.75">
      <c r="M599" s="4"/>
    </row>
    <row r="600" ht="12.75">
      <c r="M600" s="4"/>
    </row>
    <row r="601" ht="12.75">
      <c r="M601" s="4"/>
    </row>
    <row r="602" ht="12.75">
      <c r="M602" s="4"/>
    </row>
    <row r="603" ht="12.75">
      <c r="M603" s="4"/>
    </row>
    <row r="604" ht="12.75">
      <c r="M604" s="4"/>
    </row>
    <row r="605" ht="12.75">
      <c r="M605" s="4"/>
    </row>
    <row r="606" ht="12.75">
      <c r="M606" s="4"/>
    </row>
    <row r="607" ht="12.75">
      <c r="M607" s="4"/>
    </row>
    <row r="608" ht="12.75">
      <c r="M608" s="4"/>
    </row>
    <row r="609" ht="12.75">
      <c r="M609" s="4"/>
    </row>
    <row r="610" ht="12.75">
      <c r="M610" s="4"/>
    </row>
    <row r="611" ht="12.75">
      <c r="M611" s="4"/>
    </row>
    <row r="612" ht="12.75">
      <c r="M612" s="4"/>
    </row>
    <row r="613" ht="12.75">
      <c r="M613" s="4"/>
    </row>
    <row r="614" ht="12.75">
      <c r="M614" s="4"/>
    </row>
    <row r="615" ht="12.75">
      <c r="M615" s="4"/>
    </row>
    <row r="616" ht="12.75">
      <c r="M616" s="4"/>
    </row>
    <row r="617" ht="12.75">
      <c r="M617" s="4"/>
    </row>
    <row r="618" ht="12.75">
      <c r="M618" s="4"/>
    </row>
    <row r="619" ht="12.75">
      <c r="M619" s="4"/>
    </row>
    <row r="620" ht="12.75">
      <c r="M620" s="4"/>
    </row>
    <row r="621" ht="12.75">
      <c r="M621" s="4"/>
    </row>
    <row r="622" ht="12.75">
      <c r="M622" s="4"/>
    </row>
    <row r="623" ht="12.75">
      <c r="M623" s="4"/>
    </row>
    <row r="624" ht="12.75">
      <c r="M624" s="4"/>
    </row>
    <row r="625" ht="12.75">
      <c r="M625" s="4"/>
    </row>
    <row r="626" ht="12.75">
      <c r="M626" s="4"/>
    </row>
    <row r="627" ht="12.75">
      <c r="M627" s="4"/>
    </row>
    <row r="628" ht="12.75">
      <c r="M628" s="4"/>
    </row>
    <row r="629" ht="12.75">
      <c r="M629" s="4"/>
    </row>
    <row r="630" ht="12.75">
      <c r="M630" s="4"/>
    </row>
    <row r="631" ht="12.75">
      <c r="M631" s="4"/>
    </row>
    <row r="632" ht="12.75">
      <c r="M632" s="4"/>
    </row>
    <row r="633" ht="12.75">
      <c r="M633" s="4"/>
    </row>
    <row r="634" ht="12.75">
      <c r="M634" s="4"/>
    </row>
    <row r="635" ht="12.75">
      <c r="M635" s="4"/>
    </row>
    <row r="636" ht="12.75">
      <c r="M636" s="4"/>
    </row>
    <row r="637" ht="12.75">
      <c r="M637" s="4"/>
    </row>
    <row r="638" ht="12.75">
      <c r="M638" s="4"/>
    </row>
    <row r="639" ht="12.75">
      <c r="M639" s="4"/>
    </row>
    <row r="640" ht="12.75">
      <c r="M640" s="4"/>
    </row>
    <row r="641" ht="12.75">
      <c r="M641" s="4"/>
    </row>
    <row r="642" ht="12.75">
      <c r="M642" s="4"/>
    </row>
    <row r="643" ht="12.75">
      <c r="M643" s="4"/>
    </row>
    <row r="644" ht="12.75">
      <c r="M644" s="4"/>
    </row>
    <row r="645" ht="12.75">
      <c r="M645" s="4"/>
    </row>
    <row r="646" ht="12.75">
      <c r="M646" s="4"/>
    </row>
    <row r="647" ht="12.75">
      <c r="M647" s="4"/>
    </row>
    <row r="648" ht="12.75">
      <c r="M648" s="4"/>
    </row>
    <row r="649" ht="12.75">
      <c r="M649" s="4"/>
    </row>
    <row r="650" ht="12.75">
      <c r="M650" s="4"/>
    </row>
    <row r="651" ht="12.75">
      <c r="M651" s="4"/>
    </row>
    <row r="652" ht="12.75">
      <c r="M652" s="4"/>
    </row>
    <row r="653" ht="12.75">
      <c r="M653" s="4"/>
    </row>
    <row r="654" ht="12.75">
      <c r="M654" s="4"/>
    </row>
    <row r="655" ht="12.75">
      <c r="M655" s="4"/>
    </row>
    <row r="656" ht="12.75">
      <c r="M656" s="4"/>
    </row>
    <row r="657" ht="12.75">
      <c r="M657" s="4"/>
    </row>
    <row r="658" ht="12.75">
      <c r="M658" s="4"/>
    </row>
    <row r="659" ht="12.75">
      <c r="M659" s="4"/>
    </row>
    <row r="660" ht="12.75">
      <c r="M660" s="4"/>
    </row>
    <row r="661" ht="12.75">
      <c r="M661" s="4"/>
    </row>
    <row r="662" ht="12.75">
      <c r="M662" s="4"/>
    </row>
    <row r="663" ht="12.75">
      <c r="M663" s="4"/>
    </row>
    <row r="664" ht="12.75">
      <c r="M664" s="4"/>
    </row>
    <row r="665" ht="12.75">
      <c r="M665" s="4"/>
    </row>
    <row r="666" ht="12.75">
      <c r="M666" s="4"/>
    </row>
    <row r="667" ht="12.75">
      <c r="M667" s="4"/>
    </row>
    <row r="668" ht="12.75">
      <c r="M668" s="4"/>
    </row>
    <row r="669" ht="12.75">
      <c r="M669" s="4"/>
    </row>
    <row r="670" ht="12.75">
      <c r="M670" s="4"/>
    </row>
    <row r="671" ht="12.75">
      <c r="M671" s="4"/>
    </row>
    <row r="672" ht="12.75">
      <c r="M672" s="4"/>
    </row>
    <row r="673" ht="12.75">
      <c r="M673" s="4"/>
    </row>
    <row r="674" ht="12.75">
      <c r="M674" s="4"/>
    </row>
    <row r="675" ht="12.75">
      <c r="M675" s="4"/>
    </row>
    <row r="676" ht="12.75">
      <c r="M676" s="4"/>
    </row>
    <row r="677" ht="12.75">
      <c r="M677" s="4"/>
    </row>
    <row r="678" ht="12.75">
      <c r="M678" s="4"/>
    </row>
    <row r="679" ht="12.75">
      <c r="M679" s="4"/>
    </row>
    <row r="680" ht="12.75">
      <c r="M680" s="4"/>
    </row>
    <row r="681" ht="12.75">
      <c r="M681" s="4"/>
    </row>
    <row r="682" ht="12.75">
      <c r="M682" s="4"/>
    </row>
    <row r="683" ht="12.75">
      <c r="M683" s="4"/>
    </row>
    <row r="684" ht="12.75">
      <c r="M684" s="4"/>
    </row>
    <row r="685" ht="12.75">
      <c r="M685" s="4"/>
    </row>
    <row r="686" ht="12.75">
      <c r="M686" s="4"/>
    </row>
    <row r="687" ht="12.75">
      <c r="M687" s="4"/>
    </row>
    <row r="688" ht="12.75">
      <c r="M688" s="4"/>
    </row>
    <row r="689" ht="12.75">
      <c r="M689" s="4"/>
    </row>
    <row r="690" ht="12.75">
      <c r="M690" s="4"/>
    </row>
    <row r="691" ht="12.75">
      <c r="M691" s="4"/>
    </row>
    <row r="692" ht="12.75">
      <c r="M692" s="4"/>
    </row>
    <row r="693" ht="12.75">
      <c r="M693" s="4"/>
    </row>
    <row r="694" ht="12.75">
      <c r="M694" s="4"/>
    </row>
    <row r="695" ht="12.75">
      <c r="M695" s="4"/>
    </row>
    <row r="696" ht="12.75">
      <c r="M696" s="4"/>
    </row>
    <row r="697" ht="12.75">
      <c r="M697" s="4"/>
    </row>
    <row r="698" ht="12.75">
      <c r="M698" s="4"/>
    </row>
    <row r="699" ht="12.75">
      <c r="M699" s="4"/>
    </row>
    <row r="700" ht="12.75">
      <c r="M700" s="4"/>
    </row>
    <row r="701" ht="12.75">
      <c r="M701" s="4"/>
    </row>
    <row r="702" ht="12.75">
      <c r="M702" s="4"/>
    </row>
    <row r="703" ht="12.75">
      <c r="M703" s="4"/>
    </row>
    <row r="704" ht="12.75">
      <c r="M704" s="4"/>
    </row>
    <row r="705" ht="12.75">
      <c r="M705" s="4"/>
    </row>
    <row r="706" ht="12.75">
      <c r="M706" s="4"/>
    </row>
    <row r="707" ht="12.75">
      <c r="M707" s="4"/>
    </row>
    <row r="708" ht="12.75">
      <c r="M708" s="4"/>
    </row>
    <row r="709" ht="12.75">
      <c r="M709" s="4"/>
    </row>
    <row r="710" ht="12.75">
      <c r="M710" s="4"/>
    </row>
    <row r="711" ht="12.75">
      <c r="M711" s="4"/>
    </row>
    <row r="712" ht="12.75">
      <c r="M712" s="4"/>
    </row>
    <row r="713" ht="12.75">
      <c r="M713" s="106"/>
    </row>
    <row r="714" ht="12.75">
      <c r="M714" s="106"/>
    </row>
    <row r="715" ht="12.75">
      <c r="M715" s="4"/>
    </row>
    <row r="716" ht="12.75">
      <c r="M716" s="4"/>
    </row>
    <row r="717" ht="12.75">
      <c r="M717" s="4"/>
    </row>
    <row r="718" ht="12.75">
      <c r="M718" s="4"/>
    </row>
    <row r="719" ht="12.75">
      <c r="M719" s="4"/>
    </row>
    <row r="720" ht="12.75">
      <c r="M720" s="4"/>
    </row>
    <row r="721" ht="12.75">
      <c r="M721" s="4"/>
    </row>
    <row r="722" ht="12.75">
      <c r="M722" s="4"/>
    </row>
    <row r="723" ht="12.75">
      <c r="M723" s="4"/>
    </row>
    <row r="724" ht="12.75">
      <c r="M724" s="4"/>
    </row>
    <row r="725" ht="12.75">
      <c r="M725" s="4"/>
    </row>
    <row r="726" ht="12.75">
      <c r="M726" s="4"/>
    </row>
    <row r="727" ht="12.75">
      <c r="M727" s="4"/>
    </row>
    <row r="728" ht="12.75">
      <c r="M728" s="4"/>
    </row>
    <row r="729" ht="12.75">
      <c r="M729" s="4"/>
    </row>
    <row r="730" ht="12.75">
      <c r="M730" s="4"/>
    </row>
    <row r="731" ht="12.75">
      <c r="M731" s="4"/>
    </row>
    <row r="732" ht="12.75">
      <c r="M732" s="4"/>
    </row>
    <row r="733" ht="12.75">
      <c r="M733" s="4"/>
    </row>
    <row r="734" ht="12.75">
      <c r="M734" s="4"/>
    </row>
    <row r="735" ht="12.75">
      <c r="M735" s="4"/>
    </row>
    <row r="736" ht="12.75">
      <c r="M736" s="4"/>
    </row>
    <row r="737" ht="12.75">
      <c r="M737" s="4"/>
    </row>
    <row r="738" ht="12.75">
      <c r="M738" s="4"/>
    </row>
    <row r="739" ht="12.75">
      <c r="M739" s="106"/>
    </row>
    <row r="740" ht="12.75">
      <c r="M740" s="106"/>
    </row>
    <row r="741" ht="12.75">
      <c r="M741" s="4"/>
    </row>
    <row r="742" ht="12.75">
      <c r="M742" s="4"/>
    </row>
    <row r="743" ht="12.75">
      <c r="M743" s="4"/>
    </row>
    <row r="744" ht="12.75">
      <c r="M744" s="4"/>
    </row>
    <row r="745" ht="12.75">
      <c r="M745" s="4"/>
    </row>
    <row r="746" ht="12.75">
      <c r="M746" s="4"/>
    </row>
    <row r="747" ht="12.75">
      <c r="M747" s="4"/>
    </row>
    <row r="748" ht="12.75">
      <c r="M748" s="4"/>
    </row>
    <row r="749" ht="12.75">
      <c r="M749" s="4"/>
    </row>
    <row r="750" ht="12.75">
      <c r="M750" s="4"/>
    </row>
    <row r="751" ht="12.75">
      <c r="M751" s="4"/>
    </row>
    <row r="752" ht="12.75">
      <c r="M752" s="4"/>
    </row>
    <row r="753" ht="12.75">
      <c r="M753" s="4"/>
    </row>
    <row r="754" ht="12.75">
      <c r="M754" s="4"/>
    </row>
    <row r="755" ht="12.75">
      <c r="M755" s="4"/>
    </row>
    <row r="756" ht="12.75">
      <c r="M756" s="4"/>
    </row>
    <row r="757" ht="12.75">
      <c r="M757" s="4"/>
    </row>
    <row r="758" ht="12.75">
      <c r="M758" s="4"/>
    </row>
    <row r="759" ht="12.75">
      <c r="M759" s="4"/>
    </row>
    <row r="760" ht="12.75">
      <c r="M760" s="4"/>
    </row>
    <row r="761" ht="12.75">
      <c r="M761" s="4"/>
    </row>
    <row r="762" ht="12.75">
      <c r="M762" s="4"/>
    </row>
    <row r="763" ht="12.75">
      <c r="M763" s="4"/>
    </row>
    <row r="764" ht="12.75">
      <c r="M764" s="4"/>
    </row>
    <row r="765" ht="12.75">
      <c r="M765" s="4"/>
    </row>
    <row r="766" ht="12.75">
      <c r="M766" s="4"/>
    </row>
    <row r="767" ht="12.75">
      <c r="M767" s="4"/>
    </row>
    <row r="768" ht="12.75">
      <c r="M768" s="4"/>
    </row>
    <row r="769" ht="12.75">
      <c r="M769" s="4"/>
    </row>
    <row r="770" ht="12.75">
      <c r="M770" s="4"/>
    </row>
    <row r="771" ht="12.75">
      <c r="M771" s="4"/>
    </row>
    <row r="772" ht="12.75">
      <c r="M772" s="4"/>
    </row>
    <row r="773" ht="12.75">
      <c r="M773" s="4"/>
    </row>
    <row r="774" ht="12.75">
      <c r="M774" s="4"/>
    </row>
    <row r="775" ht="12.75">
      <c r="M775" s="4"/>
    </row>
    <row r="776" ht="12.75">
      <c r="M776" s="4"/>
    </row>
    <row r="777" ht="12.75">
      <c r="M777" s="4"/>
    </row>
    <row r="778" ht="12.75">
      <c r="M778" s="4"/>
    </row>
    <row r="779" ht="12.75">
      <c r="M779" s="4"/>
    </row>
    <row r="780" ht="12.75">
      <c r="M780" s="4"/>
    </row>
    <row r="781" ht="12.75">
      <c r="M781" s="4"/>
    </row>
    <row r="782" ht="12.75">
      <c r="M782" s="4"/>
    </row>
    <row r="783" ht="12.75">
      <c r="M783" s="4"/>
    </row>
    <row r="784" ht="12.75">
      <c r="M784" s="4"/>
    </row>
    <row r="785" ht="12.75">
      <c r="M785" s="4"/>
    </row>
    <row r="786" ht="12.75">
      <c r="M786" s="4"/>
    </row>
    <row r="787" ht="12.75">
      <c r="M787" s="4"/>
    </row>
    <row r="788" ht="12.75">
      <c r="M788" s="4"/>
    </row>
    <row r="789" ht="12.75">
      <c r="M789" s="4"/>
    </row>
    <row r="790" ht="12.75">
      <c r="M790" s="4"/>
    </row>
    <row r="791" ht="12.75">
      <c r="M791" s="4"/>
    </row>
    <row r="792" ht="12.75">
      <c r="M792" s="4"/>
    </row>
    <row r="793" ht="12.75">
      <c r="M793" s="4"/>
    </row>
    <row r="794" ht="12.75">
      <c r="M794" s="4"/>
    </row>
    <row r="795" ht="12.75">
      <c r="M795" s="4"/>
    </row>
    <row r="796" ht="12.75">
      <c r="M796" s="4"/>
    </row>
    <row r="797" ht="12.75">
      <c r="M797" s="4"/>
    </row>
    <row r="798" ht="12.75">
      <c r="M798" s="4"/>
    </row>
    <row r="799" ht="12.75">
      <c r="M799" s="4"/>
    </row>
    <row r="800" ht="12.75">
      <c r="M800" s="4"/>
    </row>
    <row r="801" ht="12.75">
      <c r="M801" s="4"/>
    </row>
    <row r="802" ht="12.75">
      <c r="M802" s="4"/>
    </row>
    <row r="803" ht="12.75">
      <c r="M803" s="4"/>
    </row>
    <row r="804" ht="12.75">
      <c r="M804" s="4"/>
    </row>
    <row r="805" ht="12.75">
      <c r="M805" s="4"/>
    </row>
    <row r="806" ht="12.75">
      <c r="M806" s="4"/>
    </row>
    <row r="807" ht="12.75">
      <c r="M807" s="4"/>
    </row>
    <row r="808" ht="12.75">
      <c r="M808" s="4"/>
    </row>
    <row r="809" ht="12.75">
      <c r="M809" s="4"/>
    </row>
    <row r="810" ht="12.75">
      <c r="M810" s="4"/>
    </row>
    <row r="811" ht="12.75">
      <c r="M811" s="4"/>
    </row>
    <row r="812" ht="12.75">
      <c r="M812" s="4"/>
    </row>
    <row r="813" ht="12.75">
      <c r="M813" s="4"/>
    </row>
    <row r="814" ht="12.75">
      <c r="M814" s="4"/>
    </row>
    <row r="815" ht="12.75">
      <c r="M815" s="4"/>
    </row>
    <row r="816" ht="12.75">
      <c r="M816" s="4"/>
    </row>
    <row r="817" ht="12.75">
      <c r="M817" s="4"/>
    </row>
    <row r="818" ht="12.75">
      <c r="M818" s="4"/>
    </row>
    <row r="819" ht="12.75">
      <c r="M819" s="4"/>
    </row>
    <row r="820" ht="12.75">
      <c r="M820" s="4"/>
    </row>
    <row r="821" ht="12.75">
      <c r="M821" s="4"/>
    </row>
    <row r="822" ht="12.75">
      <c r="M822" s="4"/>
    </row>
    <row r="823" ht="12.75">
      <c r="M823" s="4"/>
    </row>
    <row r="824" ht="12.75">
      <c r="M824" s="4"/>
    </row>
    <row r="825" ht="12.75">
      <c r="M825" s="4"/>
    </row>
    <row r="826" ht="12.75">
      <c r="M826" s="4"/>
    </row>
    <row r="827" ht="12.75">
      <c r="M827" s="4"/>
    </row>
    <row r="828" ht="12.75">
      <c r="M828" s="4"/>
    </row>
    <row r="829" ht="12.75">
      <c r="M829" s="4"/>
    </row>
    <row r="830" ht="12.75">
      <c r="M830" s="4"/>
    </row>
    <row r="831" ht="12.75">
      <c r="M831" s="4"/>
    </row>
    <row r="832" ht="12.75">
      <c r="M832" s="4"/>
    </row>
    <row r="833" ht="12.75">
      <c r="M833" s="4"/>
    </row>
    <row r="834" ht="12.75">
      <c r="M834" s="4"/>
    </row>
    <row r="835" ht="12.75">
      <c r="M835" s="4"/>
    </row>
    <row r="836" ht="12.75">
      <c r="M836" s="4"/>
    </row>
    <row r="837" ht="12.75">
      <c r="M837" s="4"/>
    </row>
    <row r="838" ht="12.75">
      <c r="M838" s="4"/>
    </row>
    <row r="839" ht="12.75">
      <c r="M839" s="4"/>
    </row>
    <row r="840" ht="12.75">
      <c r="M840" s="4"/>
    </row>
    <row r="841" ht="12.75">
      <c r="M841" s="4"/>
    </row>
    <row r="842" ht="12.75">
      <c r="M842" s="4"/>
    </row>
    <row r="843" ht="12.75">
      <c r="M843" s="4"/>
    </row>
    <row r="844" ht="12.75">
      <c r="M844" s="4"/>
    </row>
    <row r="845" ht="12.75">
      <c r="M845" s="4"/>
    </row>
    <row r="846" ht="12.75">
      <c r="M846" s="4"/>
    </row>
    <row r="847" ht="12.75">
      <c r="M847" s="4"/>
    </row>
    <row r="848" ht="12.75">
      <c r="M848" s="4"/>
    </row>
    <row r="849" ht="12.75">
      <c r="M849" s="4"/>
    </row>
    <row r="850" ht="12.75">
      <c r="M850" s="4"/>
    </row>
    <row r="851" ht="12.75">
      <c r="M851" s="4"/>
    </row>
    <row r="852" ht="12.75">
      <c r="M852" s="4"/>
    </row>
    <row r="853" ht="12.75">
      <c r="M853" s="4"/>
    </row>
    <row r="854" ht="12.75">
      <c r="M854" s="4"/>
    </row>
    <row r="855" ht="12.75">
      <c r="M855" s="4"/>
    </row>
    <row r="856" ht="12.75">
      <c r="M856" s="4"/>
    </row>
    <row r="857" ht="12.75">
      <c r="M857" s="4"/>
    </row>
    <row r="858" ht="12.75">
      <c r="M858" s="4"/>
    </row>
    <row r="859" ht="12.75">
      <c r="M859" s="4"/>
    </row>
    <row r="860" ht="12.75">
      <c r="M860" s="4"/>
    </row>
    <row r="861" ht="12.75">
      <c r="M861" s="4"/>
    </row>
    <row r="862" ht="12.75">
      <c r="M862" s="4"/>
    </row>
    <row r="863" ht="12.75">
      <c r="M863" s="4"/>
    </row>
    <row r="864" ht="12.75">
      <c r="M864" s="4"/>
    </row>
    <row r="865" ht="12.75">
      <c r="M865" s="4"/>
    </row>
    <row r="866" ht="12.75">
      <c r="M866" s="4"/>
    </row>
    <row r="867" ht="12.75">
      <c r="M867" s="4"/>
    </row>
    <row r="868" ht="12.75">
      <c r="M868" s="4"/>
    </row>
    <row r="869" ht="12.75">
      <c r="M869" s="4"/>
    </row>
    <row r="870" ht="12.75">
      <c r="M870" s="4"/>
    </row>
    <row r="871" ht="12.75">
      <c r="M871" s="4"/>
    </row>
    <row r="872" ht="12.75">
      <c r="M872" s="4"/>
    </row>
    <row r="873" ht="12.75">
      <c r="M873" s="4"/>
    </row>
    <row r="874" ht="12.75">
      <c r="M874" s="4"/>
    </row>
    <row r="875" ht="12.75">
      <c r="M875" s="4"/>
    </row>
    <row r="876" ht="12.75">
      <c r="M876" s="4"/>
    </row>
    <row r="877" ht="12.75">
      <c r="M877" s="4"/>
    </row>
    <row r="878" ht="12.75">
      <c r="M878" s="4"/>
    </row>
    <row r="879" ht="12.75">
      <c r="M879" s="4"/>
    </row>
    <row r="880" ht="12.75">
      <c r="M880" s="4"/>
    </row>
    <row r="881" ht="12.75">
      <c r="M881" s="4"/>
    </row>
    <row r="882" ht="12.75">
      <c r="M882" s="4"/>
    </row>
    <row r="883" ht="12.75">
      <c r="M883" s="4"/>
    </row>
    <row r="884" ht="12.75">
      <c r="M884" s="4"/>
    </row>
    <row r="885" ht="12.75">
      <c r="M885" s="4"/>
    </row>
    <row r="886" ht="12.75">
      <c r="M886" s="4"/>
    </row>
    <row r="887" ht="12.75">
      <c r="M887" s="4"/>
    </row>
    <row r="888" ht="12.75">
      <c r="M888" s="4"/>
    </row>
    <row r="889" ht="12.75">
      <c r="M889" s="4"/>
    </row>
    <row r="890" ht="12.75">
      <c r="M890" s="4"/>
    </row>
    <row r="891" ht="12.75">
      <c r="M891" s="4"/>
    </row>
    <row r="892" ht="12.75">
      <c r="M892" s="4"/>
    </row>
    <row r="893" ht="12.75">
      <c r="M893" s="4"/>
    </row>
    <row r="894" ht="12.75">
      <c r="M894" s="4"/>
    </row>
    <row r="895" ht="12.75">
      <c r="M895" s="4"/>
    </row>
    <row r="896" ht="12.75">
      <c r="M896" s="4"/>
    </row>
    <row r="897" ht="12.75">
      <c r="M897" s="4"/>
    </row>
    <row r="898" ht="12.75">
      <c r="M898" s="4"/>
    </row>
    <row r="899" ht="12.75">
      <c r="M899" s="4"/>
    </row>
    <row r="900" ht="12.75">
      <c r="M900" s="4"/>
    </row>
    <row r="901" ht="12.75">
      <c r="M901" s="4"/>
    </row>
    <row r="902" ht="12.75">
      <c r="M902" s="4"/>
    </row>
    <row r="903" ht="12.75">
      <c r="M903" s="4"/>
    </row>
    <row r="904" ht="12.75">
      <c r="M904" s="4"/>
    </row>
    <row r="905" ht="12.75">
      <c r="M905" s="4"/>
    </row>
    <row r="906" ht="12.75">
      <c r="M906" s="4"/>
    </row>
    <row r="907" ht="12.75">
      <c r="M907" s="4"/>
    </row>
    <row r="908" ht="12.75">
      <c r="M908" s="4"/>
    </row>
    <row r="909" ht="12.75">
      <c r="M909" s="4"/>
    </row>
    <row r="910" ht="12.75">
      <c r="M910" s="4"/>
    </row>
    <row r="911" ht="12.75">
      <c r="M911" s="4"/>
    </row>
    <row r="912" ht="12.75">
      <c r="M912" s="4"/>
    </row>
    <row r="913" ht="12.75">
      <c r="M913" s="4"/>
    </row>
    <row r="914" ht="12.75">
      <c r="M914" s="4"/>
    </row>
    <row r="915" ht="12.75">
      <c r="M915" s="4"/>
    </row>
    <row r="916" ht="12.75">
      <c r="M916" s="4"/>
    </row>
    <row r="917" ht="12.75">
      <c r="M917" s="4"/>
    </row>
    <row r="918" ht="12.75">
      <c r="M918" s="4"/>
    </row>
    <row r="919" ht="12.75">
      <c r="M919" s="4"/>
    </row>
    <row r="920" ht="12.75">
      <c r="M920" s="4"/>
    </row>
    <row r="921" ht="12.75">
      <c r="M921" s="4"/>
    </row>
    <row r="922" ht="12.75">
      <c r="M922" s="4"/>
    </row>
    <row r="923" ht="12.75">
      <c r="M923" s="4"/>
    </row>
    <row r="924" ht="12.75">
      <c r="M924" s="4"/>
    </row>
    <row r="925" ht="12.75">
      <c r="M925" s="4"/>
    </row>
    <row r="926" ht="12.75">
      <c r="M926" s="4"/>
    </row>
    <row r="927" ht="12.75">
      <c r="M927" s="4"/>
    </row>
    <row r="928" ht="12.75">
      <c r="M928" s="4"/>
    </row>
    <row r="929" ht="12.75">
      <c r="M929" s="4"/>
    </row>
    <row r="930" ht="12.75">
      <c r="M930" s="4"/>
    </row>
    <row r="931" ht="12.75">
      <c r="M931" s="4"/>
    </row>
    <row r="932" ht="12.75">
      <c r="M932" s="4"/>
    </row>
    <row r="933" ht="12.75">
      <c r="M933" s="4"/>
    </row>
    <row r="934" ht="12.75">
      <c r="M934" s="4"/>
    </row>
    <row r="935" ht="12.75">
      <c r="M935" s="4"/>
    </row>
    <row r="936" ht="12.75">
      <c r="M936" s="4"/>
    </row>
    <row r="937" ht="12.75">
      <c r="M937" s="4"/>
    </row>
    <row r="938" ht="12.75">
      <c r="M938" s="4"/>
    </row>
    <row r="939" ht="12.75">
      <c r="M939" s="4"/>
    </row>
    <row r="940" ht="12.75">
      <c r="M940" s="4"/>
    </row>
    <row r="941" ht="12.75">
      <c r="M941" s="4"/>
    </row>
    <row r="942" ht="12.75">
      <c r="M942" s="4"/>
    </row>
    <row r="943" ht="12.75">
      <c r="M943" s="4"/>
    </row>
    <row r="944" ht="12.75">
      <c r="M944" s="4"/>
    </row>
    <row r="945" ht="12.75">
      <c r="M945" s="4"/>
    </row>
    <row r="946" ht="12.75">
      <c r="M946" s="4"/>
    </row>
    <row r="947" ht="12.75">
      <c r="M947" s="4"/>
    </row>
    <row r="948" ht="12.75">
      <c r="M948" s="4"/>
    </row>
    <row r="949" ht="12.75">
      <c r="M949" s="4"/>
    </row>
    <row r="950" ht="12.75">
      <c r="M950" s="4"/>
    </row>
    <row r="951" ht="12.75">
      <c r="M951" s="4"/>
    </row>
    <row r="952" ht="12.75">
      <c r="M952" s="4"/>
    </row>
    <row r="953" ht="12.75">
      <c r="M953" s="4"/>
    </row>
    <row r="954" ht="12.75">
      <c r="M954" s="4"/>
    </row>
    <row r="955" ht="12.75">
      <c r="M955" s="4"/>
    </row>
    <row r="956" ht="12.75">
      <c r="M956" s="4"/>
    </row>
    <row r="957" ht="12.75">
      <c r="M957" s="4"/>
    </row>
    <row r="958" ht="12.75">
      <c r="M958" s="4"/>
    </row>
    <row r="959" ht="12.75">
      <c r="M959" s="4"/>
    </row>
    <row r="960" ht="12.75">
      <c r="M960" s="4"/>
    </row>
    <row r="961" ht="12.75">
      <c r="M961" s="4"/>
    </row>
    <row r="962" ht="12.75">
      <c r="M962" s="4"/>
    </row>
    <row r="963" ht="12.75">
      <c r="M963" s="4"/>
    </row>
    <row r="964" ht="12.75">
      <c r="M964" s="4"/>
    </row>
    <row r="965" ht="12.75">
      <c r="M965" s="4"/>
    </row>
    <row r="966" ht="12.75">
      <c r="M966" s="4"/>
    </row>
    <row r="967" ht="12.75">
      <c r="M967" s="4"/>
    </row>
    <row r="968" ht="12.75">
      <c r="M968" s="4"/>
    </row>
    <row r="969" ht="12.75">
      <c r="M969" s="4"/>
    </row>
    <row r="970" ht="12.75">
      <c r="M970" s="4"/>
    </row>
    <row r="971" ht="12.75">
      <c r="M971" s="4"/>
    </row>
    <row r="972" ht="12.75">
      <c r="M972" s="4"/>
    </row>
    <row r="973" ht="12.75">
      <c r="M973" s="4"/>
    </row>
    <row r="974" ht="12.75">
      <c r="M974" s="4"/>
    </row>
    <row r="975" ht="12.75">
      <c r="M975" s="4"/>
    </row>
    <row r="976" ht="12.75">
      <c r="M976" s="4"/>
    </row>
    <row r="977" ht="12.75">
      <c r="M977" s="4"/>
    </row>
    <row r="978" ht="12.75">
      <c r="M978" s="4"/>
    </row>
    <row r="979" ht="12.75">
      <c r="M979" s="4"/>
    </row>
    <row r="980" ht="12.75">
      <c r="M980" s="4"/>
    </row>
    <row r="981" ht="12.75">
      <c r="M981" s="4"/>
    </row>
    <row r="982" ht="12.75">
      <c r="M982" s="4"/>
    </row>
    <row r="983" ht="12.75">
      <c r="M983" s="4"/>
    </row>
    <row r="984" ht="12.75">
      <c r="M984" s="4"/>
    </row>
    <row r="985" ht="12.75">
      <c r="M985" s="4"/>
    </row>
    <row r="986" ht="12.75">
      <c r="M986" s="4"/>
    </row>
    <row r="987" ht="12.75">
      <c r="M987" s="4"/>
    </row>
    <row r="988" ht="12.75">
      <c r="M988" s="4"/>
    </row>
    <row r="989" ht="12.75">
      <c r="M989" s="4"/>
    </row>
    <row r="990" ht="12.75">
      <c r="M990" s="4"/>
    </row>
    <row r="991" ht="12.75">
      <c r="M991" s="4"/>
    </row>
    <row r="992" ht="12.75">
      <c r="M992" s="4"/>
    </row>
    <row r="993" ht="12.75">
      <c r="M993" s="4"/>
    </row>
    <row r="994" ht="12.75">
      <c r="M994" s="4"/>
    </row>
    <row r="995" ht="12.75">
      <c r="M995" s="4"/>
    </row>
    <row r="996" ht="12.75">
      <c r="M996" s="4"/>
    </row>
    <row r="997" ht="12.75">
      <c r="M997" s="4"/>
    </row>
    <row r="998" ht="12.75">
      <c r="M998" s="4"/>
    </row>
    <row r="999" ht="12.75">
      <c r="M999" s="4"/>
    </row>
    <row r="1000" ht="12.75">
      <c r="M1000" s="4"/>
    </row>
    <row r="1001" ht="12.75">
      <c r="M1001" s="4"/>
    </row>
    <row r="1002" ht="12.75">
      <c r="M1002" s="4"/>
    </row>
    <row r="1003" ht="12.75">
      <c r="M1003" s="4"/>
    </row>
    <row r="1004" ht="12.75">
      <c r="M1004" s="4"/>
    </row>
    <row r="1005" ht="12.75">
      <c r="M1005" s="4"/>
    </row>
    <row r="1006" ht="12.75">
      <c r="M1006" s="4"/>
    </row>
    <row r="1007" ht="12.75">
      <c r="M1007" s="4"/>
    </row>
    <row r="1008" ht="12.75">
      <c r="M1008" s="4"/>
    </row>
    <row r="1009" ht="12.75">
      <c r="M1009" s="4"/>
    </row>
    <row r="1010" ht="12.75">
      <c r="M1010" s="4"/>
    </row>
    <row r="1011" ht="12.75">
      <c r="M1011" s="4"/>
    </row>
    <row r="1012" ht="12.75">
      <c r="M1012" s="4"/>
    </row>
    <row r="1013" ht="12.75">
      <c r="M1013" s="4"/>
    </row>
    <row r="1014" ht="12.75">
      <c r="M1014" s="4"/>
    </row>
    <row r="1015" ht="12.75">
      <c r="M1015" s="4"/>
    </row>
    <row r="1016" ht="12.75">
      <c r="M1016" s="4"/>
    </row>
    <row r="1017" ht="12.75">
      <c r="M1017" s="4"/>
    </row>
    <row r="1018" ht="12.75">
      <c r="M1018" s="4"/>
    </row>
    <row r="1019" ht="12.75">
      <c r="M1019" s="4"/>
    </row>
    <row r="1020" ht="12.75">
      <c r="M1020" s="4"/>
    </row>
    <row r="1021" ht="12.75">
      <c r="M1021" s="4"/>
    </row>
    <row r="1022" ht="12.75">
      <c r="M1022" s="4"/>
    </row>
    <row r="1023" ht="12.75">
      <c r="M1023" s="4"/>
    </row>
    <row r="1024" ht="12.75">
      <c r="M1024" s="4"/>
    </row>
    <row r="1025" ht="12.75">
      <c r="M1025" s="4"/>
    </row>
    <row r="1026" ht="12.75">
      <c r="M1026" s="4"/>
    </row>
    <row r="1027" ht="12.75">
      <c r="M1027" s="4"/>
    </row>
    <row r="1028" ht="12.75">
      <c r="M1028" s="4"/>
    </row>
    <row r="1029" ht="12.75">
      <c r="M1029" s="4"/>
    </row>
    <row r="1030" ht="12.75">
      <c r="M1030" s="4"/>
    </row>
    <row r="1031" ht="12.75">
      <c r="M1031" s="4"/>
    </row>
    <row r="1032" ht="12.75">
      <c r="M1032" s="4"/>
    </row>
    <row r="1033" ht="12.75">
      <c r="M1033" s="4"/>
    </row>
    <row r="1034" ht="12.75">
      <c r="M1034" s="4"/>
    </row>
    <row r="1035" ht="12.75">
      <c r="M1035" s="4"/>
    </row>
    <row r="1036" ht="12.75">
      <c r="M1036" s="4"/>
    </row>
    <row r="1037" ht="12.75">
      <c r="M1037" s="4"/>
    </row>
    <row r="1038" ht="12.75">
      <c r="M1038" s="4"/>
    </row>
    <row r="1039" ht="12.75">
      <c r="M1039" s="4"/>
    </row>
    <row r="1040" ht="12.75">
      <c r="M1040" s="4"/>
    </row>
    <row r="1041" ht="12.75">
      <c r="M1041" s="4"/>
    </row>
    <row r="1042" ht="12.75">
      <c r="M1042" s="4"/>
    </row>
    <row r="1043" ht="12.75">
      <c r="M1043" s="4"/>
    </row>
    <row r="1044" ht="12.75">
      <c r="M1044" s="4"/>
    </row>
    <row r="1045" ht="12.75">
      <c r="M1045" s="4"/>
    </row>
    <row r="1046" ht="12.75">
      <c r="M1046" s="4"/>
    </row>
    <row r="1047" ht="12.75">
      <c r="M1047" s="4"/>
    </row>
    <row r="1048" ht="12.75">
      <c r="M1048" s="4"/>
    </row>
    <row r="1049" ht="12.75">
      <c r="M1049" s="4"/>
    </row>
    <row r="1050" ht="12.75">
      <c r="M1050" s="4"/>
    </row>
    <row r="1051" ht="12.75">
      <c r="M1051" s="4"/>
    </row>
    <row r="1052" ht="12.75">
      <c r="M1052" s="4"/>
    </row>
    <row r="1053" ht="12.75">
      <c r="M1053" s="4"/>
    </row>
    <row r="1054" ht="12.75">
      <c r="M1054" s="4"/>
    </row>
    <row r="1055" ht="12.75">
      <c r="M1055" s="4"/>
    </row>
    <row r="1056" ht="12.75">
      <c r="M1056" s="4"/>
    </row>
    <row r="1057" ht="12.75">
      <c r="M1057" s="4"/>
    </row>
    <row r="1058" ht="12.75">
      <c r="M1058" s="4"/>
    </row>
    <row r="1059" ht="12.75">
      <c r="M1059" s="4"/>
    </row>
    <row r="1060" ht="12.75">
      <c r="M1060" s="4"/>
    </row>
    <row r="1061" ht="12.75">
      <c r="M1061" s="56"/>
    </row>
    <row r="1062" ht="12.75">
      <c r="M1062" s="4"/>
    </row>
    <row r="1063" ht="12.75">
      <c r="M1063" s="4"/>
    </row>
    <row r="1064" ht="12.75">
      <c r="M1064" s="4"/>
    </row>
    <row r="1065" ht="12.75">
      <c r="M1065" s="4"/>
    </row>
    <row r="1066" ht="12.75">
      <c r="M1066" s="4"/>
    </row>
    <row r="1067" ht="12.75">
      <c r="M1067" s="4"/>
    </row>
    <row r="1068" ht="12.75">
      <c r="M1068" s="4"/>
    </row>
    <row r="1069" ht="12.75">
      <c r="M1069" s="4"/>
    </row>
    <row r="1070" ht="12.75">
      <c r="M1070" s="4"/>
    </row>
    <row r="1071" ht="12.75">
      <c r="M1071" s="4"/>
    </row>
    <row r="1072" ht="12.75">
      <c r="M1072" s="4"/>
    </row>
    <row r="1073" ht="12.75">
      <c r="M1073" s="4"/>
    </row>
    <row r="1074" ht="12.75">
      <c r="M1074" s="4"/>
    </row>
    <row r="1075" ht="12.75">
      <c r="M1075" s="4"/>
    </row>
    <row r="1076" ht="12.75">
      <c r="M1076" s="4"/>
    </row>
    <row r="1077" ht="12.75">
      <c r="M1077" s="4"/>
    </row>
    <row r="1078" ht="12.75">
      <c r="M1078" s="4"/>
    </row>
    <row r="1079" ht="12.75">
      <c r="M1079" s="4"/>
    </row>
    <row r="1080" ht="12.75">
      <c r="M1080" s="4"/>
    </row>
    <row r="1081" ht="12.75">
      <c r="M1081" s="4"/>
    </row>
    <row r="1082" ht="12.75">
      <c r="M1082" s="4"/>
    </row>
    <row r="1083" ht="12.75">
      <c r="M1083" s="4"/>
    </row>
    <row r="1084" ht="12.75">
      <c r="M1084" s="36"/>
    </row>
    <row r="1085" ht="12.75">
      <c r="M1085" s="4"/>
    </row>
    <row r="1086" ht="12.75">
      <c r="M1086" s="4"/>
    </row>
    <row r="1087" ht="12.75">
      <c r="M1087" s="4"/>
    </row>
    <row r="1088" ht="12.75">
      <c r="M1088" s="4"/>
    </row>
    <row r="1089" ht="12.75">
      <c r="M1089" s="4"/>
    </row>
    <row r="1090" ht="12.75">
      <c r="M1090" s="4"/>
    </row>
    <row r="1091" ht="12.75">
      <c r="M1091" s="4"/>
    </row>
    <row r="1092" ht="12.75">
      <c r="M1092" s="4"/>
    </row>
    <row r="1093" ht="12.75">
      <c r="M1093" s="4"/>
    </row>
    <row r="1094" ht="12.75">
      <c r="M1094" s="4"/>
    </row>
    <row r="1095" ht="12.75">
      <c r="M1095" s="4"/>
    </row>
    <row r="1096" ht="12.75">
      <c r="M1096" s="4"/>
    </row>
    <row r="1097" ht="12.75">
      <c r="M1097" s="4"/>
    </row>
    <row r="1098" ht="12.75">
      <c r="M1098" s="4"/>
    </row>
    <row r="1099" ht="12.75">
      <c r="M1099" s="4"/>
    </row>
    <row r="1100" ht="12.75">
      <c r="M1100" s="4"/>
    </row>
    <row r="1101" ht="12.75">
      <c r="M1101" s="4"/>
    </row>
    <row r="1102" ht="12.75">
      <c r="M1102" s="4"/>
    </row>
    <row r="1103" ht="12.75">
      <c r="M1103" s="4"/>
    </row>
    <row r="1104" ht="12.75">
      <c r="M1104" s="4"/>
    </row>
    <row r="1105" ht="12.75">
      <c r="M1105" s="4"/>
    </row>
    <row r="1106" ht="12.75">
      <c r="M1106" s="4"/>
    </row>
    <row r="1107" ht="12.75">
      <c r="M1107" s="6"/>
    </row>
    <row r="1108" ht="12.75">
      <c r="M1108" s="4"/>
    </row>
    <row r="1109" ht="12.75">
      <c r="M1109" s="4"/>
    </row>
    <row r="1110" ht="12.75">
      <c r="M1110" s="4"/>
    </row>
    <row r="1111" ht="12.75">
      <c r="M1111" s="4"/>
    </row>
    <row r="1112" ht="12.75">
      <c r="M1112" s="4"/>
    </row>
    <row r="1113" ht="12.75">
      <c r="M1113" s="4"/>
    </row>
    <row r="1114" ht="12.75">
      <c r="M1114" s="4"/>
    </row>
    <row r="1115" ht="12.75">
      <c r="M1115" s="4"/>
    </row>
    <row r="1116" ht="12.75">
      <c r="M1116" s="4"/>
    </row>
    <row r="1117" ht="12.75">
      <c r="M1117" s="4"/>
    </row>
    <row r="1118" ht="12.75">
      <c r="M1118" s="4"/>
    </row>
    <row r="1119" ht="12.75">
      <c r="M1119" s="4"/>
    </row>
    <row r="1120" ht="12.75">
      <c r="M1120" s="4"/>
    </row>
    <row r="1121" ht="12.75">
      <c r="M1121" s="4"/>
    </row>
    <row r="1122" ht="12.75">
      <c r="M1122" s="4"/>
    </row>
    <row r="1123" ht="12.75">
      <c r="M1123" s="4"/>
    </row>
    <row r="1124" ht="12.75">
      <c r="M1124" s="4"/>
    </row>
    <row r="1125" ht="12.75">
      <c r="M1125" s="4"/>
    </row>
    <row r="1126" ht="12.75">
      <c r="M1126" s="4"/>
    </row>
    <row r="1127" ht="12.75">
      <c r="M1127" s="4"/>
    </row>
    <row r="1128" ht="12.75">
      <c r="M1128" s="4"/>
    </row>
    <row r="1129" ht="12.75">
      <c r="M1129" s="4"/>
    </row>
    <row r="1130" ht="12.75">
      <c r="M1130" s="9"/>
    </row>
    <row r="1131" ht="12.75">
      <c r="M1131" s="4"/>
    </row>
    <row r="1132" ht="12.75">
      <c r="M1132" s="4"/>
    </row>
    <row r="1133" ht="12.75">
      <c r="M1133" s="4"/>
    </row>
    <row r="1134" ht="12.75">
      <c r="M1134" s="4"/>
    </row>
    <row r="1135" ht="12.75">
      <c r="M1135" s="4"/>
    </row>
    <row r="1136" ht="12.75">
      <c r="M1136" s="4"/>
    </row>
    <row r="1137" ht="12.75">
      <c r="M1137" s="4"/>
    </row>
    <row r="1138" ht="12.75">
      <c r="M1138" s="4"/>
    </row>
    <row r="1139" ht="12.75">
      <c r="M1139" s="4"/>
    </row>
    <row r="1140" ht="12.75">
      <c r="M1140" s="4"/>
    </row>
    <row r="1141" ht="12.75">
      <c r="M1141" s="4"/>
    </row>
    <row r="1142" ht="12.75">
      <c r="M1142" s="4"/>
    </row>
    <row r="1143" ht="12.75">
      <c r="M1143" s="4"/>
    </row>
    <row r="1144" ht="12.75">
      <c r="M1144" s="4"/>
    </row>
    <row r="1145" ht="12.75">
      <c r="M1145" s="4"/>
    </row>
    <row r="1146" ht="12.75">
      <c r="M1146" s="4"/>
    </row>
    <row r="1147" ht="12.75">
      <c r="M1147" s="4"/>
    </row>
    <row r="1148" ht="12.75">
      <c r="M1148" s="4"/>
    </row>
    <row r="1149" ht="12.75">
      <c r="M1149" s="4"/>
    </row>
    <row r="1150" ht="12.75">
      <c r="M1150" s="4"/>
    </row>
    <row r="1151" ht="12.75">
      <c r="M1151" s="4"/>
    </row>
    <row r="1152" ht="12.75">
      <c r="M1152" s="4"/>
    </row>
    <row r="1153" ht="12.75">
      <c r="M1153" s="4"/>
    </row>
    <row r="1154" ht="12.75">
      <c r="M1154" s="4"/>
    </row>
    <row r="1155" ht="12.75">
      <c r="M1155" s="4"/>
    </row>
    <row r="1156" ht="12.75">
      <c r="M1156" s="4"/>
    </row>
    <row r="1157" ht="12.75">
      <c r="M1157" s="4"/>
    </row>
    <row r="1158" ht="12.75">
      <c r="M1158" s="4"/>
    </row>
    <row r="1159" ht="12.75">
      <c r="M1159" s="4"/>
    </row>
    <row r="1160" ht="12.75">
      <c r="M1160" s="4"/>
    </row>
    <row r="1161" ht="12.75">
      <c r="M1161" s="4"/>
    </row>
    <row r="1162" ht="12.75">
      <c r="M1162" s="4"/>
    </row>
    <row r="1163" ht="12.75">
      <c r="M1163" s="4"/>
    </row>
    <row r="1164" ht="12.75">
      <c r="M1164" s="4"/>
    </row>
    <row r="1165" ht="12.75">
      <c r="M1165" s="4"/>
    </row>
    <row r="1166" ht="12.75">
      <c r="M1166" s="4"/>
    </row>
    <row r="1167" ht="12.75">
      <c r="M1167" s="4"/>
    </row>
    <row r="1168" ht="12.75">
      <c r="M1168" s="4"/>
    </row>
    <row r="1169" ht="12.75">
      <c r="M1169" s="4"/>
    </row>
    <row r="1170" ht="12.75">
      <c r="M1170" s="4"/>
    </row>
    <row r="1171" ht="12.75">
      <c r="M1171" s="4"/>
    </row>
    <row r="1172" ht="12.75">
      <c r="M1172" s="4"/>
    </row>
    <row r="1173" ht="12.75">
      <c r="M1173" s="4"/>
    </row>
    <row r="1174" ht="12.75">
      <c r="M1174" s="4"/>
    </row>
    <row r="1175" ht="12.75">
      <c r="M1175" s="4"/>
    </row>
    <row r="1176" ht="12.75">
      <c r="M1176" s="4"/>
    </row>
    <row r="1177" ht="12.75">
      <c r="M1177" s="4"/>
    </row>
    <row r="1178" ht="12.75">
      <c r="M1178" s="4"/>
    </row>
    <row r="1179" ht="12.75">
      <c r="M1179" s="4"/>
    </row>
    <row r="1180" ht="12.75">
      <c r="M1180" s="4"/>
    </row>
    <row r="1181" ht="12.75">
      <c r="M1181" s="4"/>
    </row>
    <row r="1182" ht="12.75">
      <c r="M1182" s="4"/>
    </row>
    <row r="1183" ht="12.75">
      <c r="M1183" s="4"/>
    </row>
    <row r="1184" ht="12.75">
      <c r="M1184" s="4"/>
    </row>
    <row r="1185" ht="12.75">
      <c r="M1185" s="4"/>
    </row>
    <row r="1186" ht="12.75">
      <c r="M1186" s="4"/>
    </row>
    <row r="1187" ht="12.75">
      <c r="M1187" s="4"/>
    </row>
    <row r="1188" ht="12.75">
      <c r="M1188" s="4"/>
    </row>
    <row r="1189" ht="12.75">
      <c r="M1189" s="4"/>
    </row>
    <row r="1190" ht="12.75">
      <c r="M1190" s="4"/>
    </row>
    <row r="1191" ht="12.75">
      <c r="M1191" s="4"/>
    </row>
    <row r="1192" ht="12.75">
      <c r="M1192" s="4"/>
    </row>
    <row r="1193" ht="12.75">
      <c r="M1193" s="4"/>
    </row>
    <row r="1194" ht="12.75">
      <c r="M1194" s="4"/>
    </row>
    <row r="1195" ht="12.75">
      <c r="M1195" s="4"/>
    </row>
    <row r="1196" ht="12.75">
      <c r="M1196" s="4"/>
    </row>
    <row r="1197" ht="12.75">
      <c r="M1197" s="4"/>
    </row>
    <row r="1198" ht="12.75">
      <c r="M1198" s="4"/>
    </row>
    <row r="1199" ht="12.75">
      <c r="M1199" s="4"/>
    </row>
    <row r="1200" ht="12.75">
      <c r="M1200" s="4"/>
    </row>
    <row r="1201" ht="12.75">
      <c r="M1201" s="4"/>
    </row>
    <row r="1202" ht="12.75">
      <c r="M1202" s="4"/>
    </row>
    <row r="1203" ht="12.75">
      <c r="M1203" s="4"/>
    </row>
    <row r="1204" ht="12.75">
      <c r="M1204" s="4"/>
    </row>
    <row r="1205" ht="12.75">
      <c r="M1205" s="6"/>
    </row>
    <row r="1206" ht="12.75">
      <c r="M1206" s="4"/>
    </row>
    <row r="1207" ht="12.75">
      <c r="M1207" s="4"/>
    </row>
    <row r="1208" ht="12.75">
      <c r="M1208" s="4"/>
    </row>
    <row r="1209" ht="12.75">
      <c r="M1209" s="4"/>
    </row>
    <row r="1210" ht="12.75">
      <c r="M1210" s="4"/>
    </row>
    <row r="1211" ht="12.75">
      <c r="M1211" s="4"/>
    </row>
    <row r="1212" ht="12.75">
      <c r="M1212" s="4"/>
    </row>
    <row r="1213" ht="12.75">
      <c r="M1213" s="4"/>
    </row>
    <row r="1214" ht="12.75">
      <c r="M1214" s="4"/>
    </row>
    <row r="1215" ht="12.75">
      <c r="M1215" s="4"/>
    </row>
    <row r="1216" ht="12.75">
      <c r="M1216" s="4"/>
    </row>
    <row r="1217" ht="12.75">
      <c r="M1217" s="4"/>
    </row>
    <row r="1218" ht="12.75">
      <c r="M1218" s="4"/>
    </row>
    <row r="1219" ht="12.75">
      <c r="M1219" s="4"/>
    </row>
    <row r="1220" ht="12.75">
      <c r="M1220" s="4"/>
    </row>
    <row r="1221" ht="12.75">
      <c r="M1221" s="4"/>
    </row>
    <row r="1222" ht="12.75">
      <c r="M1222" s="4"/>
    </row>
    <row r="1223" ht="12.75">
      <c r="M1223" s="4"/>
    </row>
    <row r="1224" ht="12.75">
      <c r="M1224" s="4"/>
    </row>
    <row r="1225" ht="12.75">
      <c r="M1225" s="4"/>
    </row>
    <row r="1226" ht="12.75">
      <c r="M1226" s="4"/>
    </row>
    <row r="1227" ht="12.75">
      <c r="M1227" s="4"/>
    </row>
    <row r="1228" ht="12.75">
      <c r="M1228" s="9"/>
    </row>
    <row r="1229" ht="12.75">
      <c r="M1229" s="4"/>
    </row>
    <row r="1230" ht="12.75">
      <c r="M1230" s="4"/>
    </row>
    <row r="1231" ht="12.75">
      <c r="M1231" s="4"/>
    </row>
    <row r="1232" ht="12.75">
      <c r="M1232" s="4"/>
    </row>
    <row r="1233" ht="12.75">
      <c r="M1233" s="4"/>
    </row>
    <row r="1234" ht="12.75">
      <c r="M1234" s="4"/>
    </row>
    <row r="1235" ht="12.75">
      <c r="M1235" s="4"/>
    </row>
    <row r="1236" ht="12.75">
      <c r="M1236" s="4"/>
    </row>
    <row r="1237" ht="12.75">
      <c r="M1237" s="4"/>
    </row>
    <row r="1238" ht="12.75">
      <c r="M1238" s="4"/>
    </row>
    <row r="1239" ht="12.75">
      <c r="M1239" s="4"/>
    </row>
    <row r="1240" ht="12.75">
      <c r="M1240" s="4"/>
    </row>
    <row r="1241" ht="12.75">
      <c r="M1241" s="4"/>
    </row>
    <row r="1242" ht="12.75">
      <c r="M1242" s="4"/>
    </row>
    <row r="1243" ht="12.75">
      <c r="M1243" s="4"/>
    </row>
    <row r="1244" ht="12.75">
      <c r="M1244" s="4"/>
    </row>
    <row r="1245" ht="12.75">
      <c r="M1245" s="4"/>
    </row>
    <row r="1246" ht="12.75">
      <c r="M1246" s="4"/>
    </row>
    <row r="1247" ht="12.75">
      <c r="M1247" s="4"/>
    </row>
    <row r="1248" ht="12.75">
      <c r="M1248" s="4"/>
    </row>
    <row r="1249" ht="12.75">
      <c r="M1249" s="4"/>
    </row>
    <row r="1250" ht="12.75">
      <c r="M1250" s="4"/>
    </row>
    <row r="1251" ht="12.75">
      <c r="M1251" s="4"/>
    </row>
    <row r="1252" ht="12.75">
      <c r="M1252" s="4"/>
    </row>
    <row r="1253" ht="12.75">
      <c r="M1253" s="4"/>
    </row>
    <row r="1254" ht="12.75">
      <c r="M1254" s="4"/>
    </row>
    <row r="1255" ht="12.75">
      <c r="M1255" s="4"/>
    </row>
    <row r="1256" ht="12.75">
      <c r="M1256" s="4"/>
    </row>
    <row r="1257" ht="12.75">
      <c r="M1257" s="4"/>
    </row>
    <row r="1258" ht="12.75">
      <c r="M1258" s="4"/>
    </row>
    <row r="1259" ht="12.75">
      <c r="M1259" s="4"/>
    </row>
    <row r="1260" ht="12.75">
      <c r="M1260" s="4"/>
    </row>
    <row r="1261" ht="12.75">
      <c r="M1261" s="4"/>
    </row>
    <row r="1262" ht="12.75">
      <c r="M1262" s="4"/>
    </row>
    <row r="1263" ht="12.75">
      <c r="M1263" s="4"/>
    </row>
    <row r="1264" ht="12.75">
      <c r="M1264" s="4"/>
    </row>
    <row r="1265" ht="12.75">
      <c r="M1265" s="4"/>
    </row>
    <row r="1266" ht="12.75">
      <c r="M1266" s="4"/>
    </row>
    <row r="1267" ht="12.75">
      <c r="M1267" s="4"/>
    </row>
    <row r="1268" ht="12.75">
      <c r="M1268" s="4"/>
    </row>
    <row r="1269" ht="12.75">
      <c r="M1269" s="4"/>
    </row>
    <row r="1270" ht="12.75">
      <c r="M1270" s="4"/>
    </row>
    <row r="1271" ht="12.75">
      <c r="M1271" s="4"/>
    </row>
    <row r="1272" ht="12.75">
      <c r="M1272" s="4"/>
    </row>
    <row r="1273" ht="12.75">
      <c r="M1273" s="4"/>
    </row>
    <row r="1274" ht="12.75">
      <c r="M1274" s="4"/>
    </row>
    <row r="1275" ht="12.75">
      <c r="M1275" s="4"/>
    </row>
    <row r="1276" ht="12.75">
      <c r="M1276" s="4"/>
    </row>
    <row r="1277" ht="12.75">
      <c r="M1277" s="4"/>
    </row>
    <row r="1278" ht="12.75">
      <c r="M1278" s="4"/>
    </row>
    <row r="1279" ht="12.75">
      <c r="M1279" s="4"/>
    </row>
    <row r="1280" ht="12.75">
      <c r="M1280" s="4"/>
    </row>
    <row r="1281" ht="12.75">
      <c r="M1281" s="4"/>
    </row>
    <row r="1282" ht="12.75">
      <c r="M1282" s="4"/>
    </row>
    <row r="1283" ht="12.75">
      <c r="M1283" s="4"/>
    </row>
    <row r="1284" ht="12.75">
      <c r="M1284" s="4"/>
    </row>
    <row r="1285" ht="12.75">
      <c r="M1285" s="4"/>
    </row>
    <row r="1286" ht="12.75">
      <c r="M1286" s="4"/>
    </row>
    <row r="1287" ht="12.75">
      <c r="M1287" s="4"/>
    </row>
    <row r="1288" ht="12.75">
      <c r="M1288" s="4"/>
    </row>
    <row r="1289" ht="12.75">
      <c r="M1289" s="4"/>
    </row>
    <row r="1290" ht="12.75">
      <c r="M1290" s="4"/>
    </row>
    <row r="1291" ht="12.75">
      <c r="M1291" s="4"/>
    </row>
    <row r="1292" ht="12.75">
      <c r="M1292" s="4"/>
    </row>
    <row r="1293" ht="12.75">
      <c r="M1293" s="4"/>
    </row>
    <row r="1294" ht="12.75">
      <c r="M1294" s="4"/>
    </row>
    <row r="1295" ht="12.75">
      <c r="M1295" s="4"/>
    </row>
    <row r="1296" ht="12.75">
      <c r="M1296" s="4"/>
    </row>
    <row r="1297" ht="12.75">
      <c r="M1297" s="6"/>
    </row>
    <row r="1298" ht="12.75">
      <c r="M1298" s="9"/>
    </row>
    <row r="1299" ht="12.75">
      <c r="M1299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3048"/>
  <sheetViews>
    <sheetView zoomScaleSheetLayoutView="100" zoomScalePageLayoutView="0" workbookViewId="0" topLeftCell="A14">
      <selection activeCell="C50" sqref="C50"/>
    </sheetView>
  </sheetViews>
  <sheetFormatPr defaultColWidth="9.00390625" defaultRowHeight="12.75"/>
  <cols>
    <col min="1" max="1" width="4.375" style="3" customWidth="1"/>
    <col min="2" max="2" width="5.125" style="3" customWidth="1"/>
    <col min="3" max="3" width="9.00390625" style="3" customWidth="1"/>
    <col min="4" max="4" width="9.875" style="3" customWidth="1"/>
    <col min="5" max="5" width="11.75390625" style="3" customWidth="1"/>
    <col min="6" max="6" width="6.375" style="3" customWidth="1"/>
    <col min="7" max="7" width="9.00390625" style="3" customWidth="1"/>
    <col min="8" max="8" width="6.875" style="3" customWidth="1"/>
    <col min="9" max="9" width="3.375" style="3" customWidth="1"/>
    <col min="10" max="10" width="10.375" style="3" customWidth="1"/>
    <col min="11" max="11" width="10.00390625" style="3" customWidth="1"/>
    <col min="12" max="12" width="7.25390625" style="3" customWidth="1"/>
    <col min="13" max="13" width="6.25390625" style="3" customWidth="1"/>
    <col min="14" max="14" width="5.125" style="3" customWidth="1"/>
    <col min="15" max="15" width="9.00390625" style="3" customWidth="1"/>
    <col min="16" max="16" width="9.875" style="3" customWidth="1"/>
    <col min="17" max="17" width="11.75390625" style="3" customWidth="1"/>
    <col min="18" max="18" width="6.375" style="3" customWidth="1"/>
    <col min="19" max="19" width="6.25390625" style="3" customWidth="1"/>
    <col min="20" max="20" width="6.875" style="3" customWidth="1"/>
    <col min="21" max="21" width="7.375" style="3" customWidth="1"/>
    <col min="22" max="22" width="10.375" style="3" customWidth="1"/>
    <col min="23" max="23" width="10.00390625" style="3" customWidth="1"/>
    <col min="24" max="16384" width="9.00390625" style="3" customWidth="1"/>
  </cols>
  <sheetData>
    <row r="1" spans="1:24" ht="12.75">
      <c r="A1" s="19"/>
      <c r="B1" s="9" t="s">
        <v>234</v>
      </c>
      <c r="C1" s="9" t="s">
        <v>235</v>
      </c>
      <c r="D1" s="9"/>
      <c r="E1" s="9"/>
      <c r="F1" s="9"/>
      <c r="G1" s="9"/>
      <c r="H1" s="9"/>
      <c r="I1" s="9"/>
      <c r="J1" s="9"/>
      <c r="K1" s="4" t="s">
        <v>4</v>
      </c>
      <c r="L1" s="9"/>
      <c r="M1" s="9"/>
      <c r="N1" s="9"/>
      <c r="O1" s="9"/>
      <c r="P1" s="9"/>
      <c r="Q1" s="9"/>
      <c r="R1" s="9"/>
      <c r="S1" s="9"/>
      <c r="T1" s="9"/>
      <c r="U1" s="9"/>
      <c r="V1" s="6"/>
      <c r="W1" s="6"/>
      <c r="X1" s="7"/>
    </row>
    <row r="2" spans="1:24" ht="12.75">
      <c r="A2" s="19"/>
      <c r="B2" s="6"/>
      <c r="C2" s="6"/>
      <c r="D2" s="6"/>
      <c r="E2" s="6"/>
      <c r="F2" s="6"/>
      <c r="G2" s="6"/>
      <c r="H2" s="6"/>
      <c r="I2" s="6"/>
      <c r="J2" s="6"/>
      <c r="K2" s="4" t="s">
        <v>5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</row>
    <row r="3" spans="1:24" ht="12.75">
      <c r="A3" s="19"/>
      <c r="B3" s="19"/>
      <c r="C3" s="6" t="s">
        <v>85</v>
      </c>
      <c r="D3" s="6"/>
      <c r="E3" s="6"/>
      <c r="F3" s="6"/>
      <c r="G3" s="6"/>
      <c r="H3" s="6"/>
      <c r="I3" s="6"/>
      <c r="J3" s="26"/>
      <c r="K3" s="7"/>
      <c r="L3" s="26"/>
      <c r="M3" s="26"/>
      <c r="N3" s="6"/>
      <c r="O3" s="6"/>
      <c r="P3" s="6"/>
      <c r="Q3" s="6"/>
      <c r="R3" s="6"/>
      <c r="S3" s="6"/>
      <c r="T3" s="6"/>
      <c r="U3" s="26"/>
      <c r="V3" s="7"/>
      <c r="W3" s="7"/>
      <c r="X3" s="7"/>
    </row>
    <row r="4" spans="1:24" ht="12.75">
      <c r="A4" s="19"/>
      <c r="B4" s="19"/>
      <c r="C4" s="6" t="s">
        <v>86</v>
      </c>
      <c r="D4" s="6"/>
      <c r="E4" s="6"/>
      <c r="F4" s="6"/>
      <c r="G4" s="6"/>
      <c r="H4" s="6"/>
      <c r="I4" s="6"/>
      <c r="J4" s="26"/>
      <c r="K4" s="7"/>
      <c r="L4" s="26"/>
      <c r="M4" s="26"/>
      <c r="N4" s="6"/>
      <c r="O4" s="6"/>
      <c r="P4" s="6"/>
      <c r="Q4" s="6"/>
      <c r="R4" s="6"/>
      <c r="S4" s="6"/>
      <c r="T4" s="6"/>
      <c r="U4" s="26"/>
      <c r="V4" s="7"/>
      <c r="W4" s="7"/>
      <c r="X4" s="7"/>
    </row>
    <row r="5" spans="1:24" ht="12.75">
      <c r="A5" s="19"/>
      <c r="B5" s="19"/>
      <c r="C5" s="6" t="s">
        <v>165</v>
      </c>
      <c r="D5" s="6"/>
      <c r="E5" s="6"/>
      <c r="F5" s="6"/>
      <c r="G5" s="6"/>
      <c r="H5" s="6"/>
      <c r="I5" s="4"/>
      <c r="J5" s="19"/>
      <c r="K5" s="7"/>
      <c r="L5" s="26"/>
      <c r="M5" s="26"/>
      <c r="N5" s="6"/>
      <c r="O5" s="6"/>
      <c r="P5" s="6"/>
      <c r="Q5" s="6"/>
      <c r="R5" s="6"/>
      <c r="S5" s="6"/>
      <c r="T5" s="6"/>
      <c r="U5" s="26"/>
      <c r="V5" s="7"/>
      <c r="W5" s="7"/>
      <c r="X5" s="7"/>
    </row>
    <row r="6" spans="1:24" ht="12.75">
      <c r="A6" s="41"/>
      <c r="B6" s="19"/>
      <c r="C6" s="6" t="s">
        <v>172</v>
      </c>
      <c r="D6" s="6"/>
      <c r="E6" s="6"/>
      <c r="F6" s="6"/>
      <c r="G6" s="6"/>
      <c r="H6" s="6"/>
      <c r="I6" s="6"/>
      <c r="J6" s="26"/>
      <c r="K6" s="7"/>
      <c r="L6" s="26"/>
      <c r="M6" s="26"/>
      <c r="N6" s="6"/>
      <c r="O6" s="6"/>
      <c r="P6" s="6"/>
      <c r="Q6" s="6"/>
      <c r="R6" s="6"/>
      <c r="S6" s="6"/>
      <c r="T6" s="6"/>
      <c r="U6" s="26"/>
      <c r="V6" s="7"/>
      <c r="W6" s="7"/>
      <c r="X6" s="7"/>
    </row>
    <row r="7" spans="1:24" ht="12.75">
      <c r="A7" s="41"/>
      <c r="B7" s="19"/>
      <c r="C7" s="6"/>
      <c r="D7" s="6"/>
      <c r="E7" s="6"/>
      <c r="F7" s="6"/>
      <c r="G7" s="6"/>
      <c r="H7" s="6"/>
      <c r="I7" s="6"/>
      <c r="J7" s="26"/>
      <c r="K7" s="7"/>
      <c r="L7" s="26"/>
      <c r="M7" s="26"/>
      <c r="N7" s="6"/>
      <c r="O7" s="6"/>
      <c r="P7" s="6"/>
      <c r="Q7" s="6"/>
      <c r="R7" s="6"/>
      <c r="S7" s="6"/>
      <c r="T7" s="6"/>
      <c r="U7" s="26"/>
      <c r="V7" s="7"/>
      <c r="W7" s="7"/>
      <c r="X7" s="7"/>
    </row>
    <row r="8" spans="1:24" ht="16.5">
      <c r="A8" s="19"/>
      <c r="B8" s="4"/>
      <c r="C8" s="147" t="s">
        <v>277</v>
      </c>
      <c r="D8" s="147"/>
      <c r="E8" s="9"/>
      <c r="F8" s="6"/>
      <c r="G8" s="6"/>
      <c r="H8" s="6"/>
      <c r="I8" s="6"/>
      <c r="J8" s="6"/>
      <c r="K8" s="8"/>
      <c r="L8" s="6"/>
      <c r="M8" s="6"/>
      <c r="N8" s="147"/>
      <c r="O8" s="147"/>
      <c r="P8" s="9"/>
      <c r="Q8" s="6"/>
      <c r="R8" s="6"/>
      <c r="S8" s="6"/>
      <c r="T8" s="6"/>
      <c r="U8" s="6"/>
      <c r="V8" s="48"/>
      <c r="W8" s="48"/>
      <c r="X8" s="7"/>
    </row>
    <row r="9" spans="1:24" ht="12.75">
      <c r="A9" s="19"/>
      <c r="B9" s="4"/>
      <c r="C9" s="6" t="s">
        <v>201</v>
      </c>
      <c r="D9" s="6"/>
      <c r="E9" s="6"/>
      <c r="F9" s="6"/>
      <c r="G9" s="6"/>
      <c r="H9" s="6"/>
      <c r="I9" s="6"/>
      <c r="J9" s="6"/>
      <c r="K9" s="8"/>
      <c r="L9" s="6"/>
      <c r="M9" s="6"/>
      <c r="N9" s="6"/>
      <c r="O9" s="6"/>
      <c r="P9" s="6"/>
      <c r="Q9" s="6"/>
      <c r="R9" s="6"/>
      <c r="S9" s="6"/>
      <c r="T9" s="6"/>
      <c r="U9" s="6"/>
      <c r="V9" s="48"/>
      <c r="W9" s="48"/>
      <c r="X9" s="7"/>
    </row>
    <row r="10" spans="1:24" ht="12.75">
      <c r="A10" s="19"/>
      <c r="B10" s="4"/>
      <c r="C10" s="6" t="s">
        <v>662</v>
      </c>
      <c r="D10" s="6"/>
      <c r="E10" s="6"/>
      <c r="F10" s="6"/>
      <c r="G10" s="6"/>
      <c r="H10" s="6"/>
      <c r="I10" s="6"/>
      <c r="J10" s="6"/>
      <c r="K10" s="8"/>
      <c r="L10" s="6"/>
      <c r="M10" s="6"/>
      <c r="N10" s="6"/>
      <c r="O10" s="6"/>
      <c r="P10" s="6"/>
      <c r="Q10" s="6"/>
      <c r="R10" s="6"/>
      <c r="S10" s="6"/>
      <c r="T10" s="6"/>
      <c r="U10" s="6"/>
      <c r="V10" s="48"/>
      <c r="W10" s="48"/>
      <c r="X10" s="7"/>
    </row>
    <row r="11" spans="1:24" ht="16.5">
      <c r="A11" s="9"/>
      <c r="B11" s="9"/>
      <c r="C11" s="6" t="s">
        <v>663</v>
      </c>
      <c r="D11" s="6"/>
      <c r="E11" s="6"/>
      <c r="F11" s="6"/>
      <c r="G11" s="6"/>
      <c r="H11" s="6"/>
      <c r="I11" s="6"/>
      <c r="J11" s="6"/>
      <c r="K11" s="39"/>
      <c r="L11" s="9"/>
      <c r="M11" s="9"/>
      <c r="N11" s="6"/>
      <c r="O11" s="6"/>
      <c r="P11" s="6"/>
      <c r="Q11" s="6"/>
      <c r="R11" s="6"/>
      <c r="S11" s="6"/>
      <c r="T11" s="6"/>
      <c r="U11" s="6"/>
      <c r="V11" s="64"/>
      <c r="W11" s="64"/>
      <c r="X11" s="7"/>
    </row>
    <row r="12" spans="1:24" ht="16.5">
      <c r="A12" s="9"/>
      <c r="B12" s="9"/>
      <c r="C12" s="6"/>
      <c r="D12" s="6"/>
      <c r="E12" s="6"/>
      <c r="F12" s="6"/>
      <c r="G12" s="6"/>
      <c r="H12" s="6"/>
      <c r="I12" s="6"/>
      <c r="J12" s="6"/>
      <c r="K12" s="39"/>
      <c r="L12" s="9"/>
      <c r="M12" s="9"/>
      <c r="N12" s="6"/>
      <c r="O12" s="6"/>
      <c r="P12" s="6"/>
      <c r="Q12" s="6"/>
      <c r="R12" s="6"/>
      <c r="S12" s="6"/>
      <c r="T12" s="6"/>
      <c r="U12" s="6"/>
      <c r="V12" s="64"/>
      <c r="W12" s="64"/>
      <c r="X12" s="7"/>
    </row>
    <row r="13" spans="1:24" ht="12.75">
      <c r="A13" s="6"/>
      <c r="B13" s="4"/>
      <c r="C13" s="5" t="s">
        <v>34</v>
      </c>
      <c r="D13" s="5"/>
      <c r="E13" s="5"/>
      <c r="F13" s="5"/>
      <c r="G13" s="5"/>
      <c r="H13" s="4"/>
      <c r="I13" s="4"/>
      <c r="J13" s="6"/>
      <c r="K13" s="5"/>
      <c r="L13" s="6"/>
      <c r="M13" s="6"/>
      <c r="N13" s="9"/>
      <c r="O13" s="9"/>
      <c r="P13" s="9"/>
      <c r="Q13" s="9"/>
      <c r="R13" s="9"/>
      <c r="S13" s="6"/>
      <c r="T13" s="6"/>
      <c r="U13" s="6"/>
      <c r="V13" s="9"/>
      <c r="W13" s="9"/>
      <c r="X13" s="7"/>
    </row>
    <row r="14" spans="1:24" ht="12.75">
      <c r="A14" s="6"/>
      <c r="B14" s="4"/>
      <c r="C14" s="5" t="s">
        <v>35</v>
      </c>
      <c r="D14" s="5"/>
      <c r="E14" s="5"/>
      <c r="F14" s="5"/>
      <c r="G14" s="5"/>
      <c r="H14" s="4"/>
      <c r="I14" s="4"/>
      <c r="J14" s="6"/>
      <c r="K14" s="5"/>
      <c r="L14" s="6"/>
      <c r="M14" s="6"/>
      <c r="N14" s="9"/>
      <c r="O14" s="9"/>
      <c r="P14" s="9"/>
      <c r="Q14" s="9"/>
      <c r="R14" s="9"/>
      <c r="S14" s="6"/>
      <c r="T14" s="6"/>
      <c r="U14" s="6"/>
      <c r="V14" s="9"/>
      <c r="W14" s="9"/>
      <c r="X14" s="7"/>
    </row>
    <row r="15" spans="1:24" ht="12.75">
      <c r="A15" s="6"/>
      <c r="B15" s="4"/>
      <c r="C15" s="5" t="s">
        <v>36</v>
      </c>
      <c r="D15" s="5"/>
      <c r="E15" s="5"/>
      <c r="F15" s="5"/>
      <c r="G15" s="5"/>
      <c r="H15" s="4"/>
      <c r="I15" s="4"/>
      <c r="J15" s="6"/>
      <c r="K15" s="5"/>
      <c r="L15" s="6"/>
      <c r="M15" s="6"/>
      <c r="N15" s="9"/>
      <c r="O15" s="9"/>
      <c r="P15" s="9"/>
      <c r="Q15" s="9"/>
      <c r="R15" s="9"/>
      <c r="S15" s="6"/>
      <c r="T15" s="6"/>
      <c r="U15" s="6"/>
      <c r="V15" s="9"/>
      <c r="W15" s="9"/>
      <c r="X15" s="7"/>
    </row>
    <row r="16" spans="1:24" ht="12.75">
      <c r="A16" s="6"/>
      <c r="B16" s="4"/>
      <c r="C16" s="71"/>
      <c r="D16" s="71"/>
      <c r="E16" s="71"/>
      <c r="F16" s="71"/>
      <c r="G16" s="71"/>
      <c r="H16" s="71"/>
      <c r="I16" s="71"/>
      <c r="J16" s="71"/>
      <c r="K16" s="5"/>
      <c r="L16" s="6"/>
      <c r="M16" s="6"/>
      <c r="N16" s="71"/>
      <c r="O16" s="71"/>
      <c r="P16" s="71"/>
      <c r="Q16" s="71"/>
      <c r="R16" s="71"/>
      <c r="S16" s="71"/>
      <c r="T16" s="71"/>
      <c r="U16" s="71"/>
      <c r="V16" s="9"/>
      <c r="W16" s="9"/>
      <c r="X16" s="7"/>
    </row>
    <row r="17" spans="1:24" ht="12.75">
      <c r="A17" s="6"/>
      <c r="B17" s="4"/>
      <c r="C17" s="149" t="s">
        <v>203</v>
      </c>
      <c r="D17" s="149"/>
      <c r="E17" s="149" t="s">
        <v>204</v>
      </c>
      <c r="F17" s="149"/>
      <c r="G17" s="149" t="s">
        <v>205</v>
      </c>
      <c r="H17" s="149"/>
      <c r="I17" s="149"/>
      <c r="J17" s="149" t="s">
        <v>206</v>
      </c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9"/>
      <c r="W17" s="9"/>
      <c r="X17" s="7"/>
    </row>
    <row r="18" spans="1:24" ht="12.75">
      <c r="A18" s="19"/>
      <c r="B18" s="41"/>
      <c r="C18" s="6"/>
      <c r="D18" s="6"/>
      <c r="E18" s="6"/>
      <c r="F18" s="6"/>
      <c r="G18" s="6"/>
      <c r="H18" s="7"/>
      <c r="I18" s="18"/>
      <c r="J18" s="19"/>
      <c r="K18" s="4"/>
      <c r="L18" s="25"/>
      <c r="M18" s="25"/>
      <c r="N18" s="6"/>
      <c r="O18" s="6"/>
      <c r="P18" s="6"/>
      <c r="Q18" s="6"/>
      <c r="R18" s="6"/>
      <c r="S18" s="7"/>
      <c r="T18" s="18"/>
      <c r="U18" s="26"/>
      <c r="V18" s="6"/>
      <c r="W18" s="6"/>
      <c r="X18" s="7"/>
    </row>
    <row r="19" spans="1:24" ht="12.75">
      <c r="A19" s="19"/>
      <c r="B19" s="109" t="s">
        <v>111</v>
      </c>
      <c r="C19" s="109" t="s">
        <v>664</v>
      </c>
      <c r="D19" s="109"/>
      <c r="E19" s="109"/>
      <c r="F19" s="109"/>
      <c r="G19" s="109"/>
      <c r="H19" s="109"/>
      <c r="I19" s="109"/>
      <c r="J19" s="109"/>
      <c r="K19" s="4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6"/>
      <c r="W19" s="6"/>
      <c r="X19" s="7"/>
    </row>
    <row r="20" spans="1:24" ht="12.75">
      <c r="A20" s="19"/>
      <c r="B20" s="109"/>
      <c r="C20" s="109" t="s">
        <v>772</v>
      </c>
      <c r="D20" s="109"/>
      <c r="E20" s="109"/>
      <c r="F20" s="109"/>
      <c r="G20" s="109"/>
      <c r="H20" s="109"/>
      <c r="I20" s="109"/>
      <c r="J20" s="109"/>
      <c r="K20" s="4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6"/>
      <c r="W20" s="6"/>
      <c r="X20" s="7"/>
    </row>
    <row r="21" spans="1:24" ht="12.75">
      <c r="A21" s="19"/>
      <c r="B21" s="109"/>
      <c r="C21" s="109" t="s">
        <v>665</v>
      </c>
      <c r="D21" s="109"/>
      <c r="E21" s="109"/>
      <c r="F21" s="109"/>
      <c r="G21" s="109"/>
      <c r="H21" s="109"/>
      <c r="I21" s="109"/>
      <c r="J21" s="109"/>
      <c r="K21" s="4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6"/>
      <c r="W21" s="6"/>
      <c r="X21" s="7"/>
    </row>
    <row r="22" spans="1:24" ht="12.75">
      <c r="A22" s="19"/>
      <c r="B22" s="109"/>
      <c r="C22" s="109" t="s">
        <v>322</v>
      </c>
      <c r="D22" s="109"/>
      <c r="E22" s="109"/>
      <c r="F22" s="109"/>
      <c r="G22" s="109"/>
      <c r="H22" s="109"/>
      <c r="I22" s="109"/>
      <c r="J22" s="109"/>
      <c r="K22" s="4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6"/>
      <c r="W22" s="6"/>
      <c r="X22" s="7"/>
    </row>
    <row r="23" spans="1:24" ht="12.75">
      <c r="A23" s="19"/>
      <c r="B23" s="109"/>
      <c r="C23" s="8" t="s">
        <v>666</v>
      </c>
      <c r="D23" s="8"/>
      <c r="E23" s="8"/>
      <c r="F23" s="109"/>
      <c r="G23" s="109"/>
      <c r="H23" s="109"/>
      <c r="I23" s="109"/>
      <c r="J23" s="109"/>
      <c r="K23" s="4"/>
      <c r="L23" s="33"/>
      <c r="M23" s="33"/>
      <c r="N23" s="48"/>
      <c r="O23" s="48"/>
      <c r="P23" s="48"/>
      <c r="Q23" s="33"/>
      <c r="R23" s="33"/>
      <c r="S23" s="33"/>
      <c r="T23" s="33"/>
      <c r="U23" s="33"/>
      <c r="V23" s="6"/>
      <c r="W23" s="6"/>
      <c r="X23" s="7"/>
    </row>
    <row r="24" spans="1:24" ht="12.75">
      <c r="A24" s="19"/>
      <c r="B24" s="6" t="s">
        <v>210</v>
      </c>
      <c r="C24" s="109" t="s">
        <v>667</v>
      </c>
      <c r="D24" s="109"/>
      <c r="E24" s="109">
        <v>3.96</v>
      </c>
      <c r="F24" s="109"/>
      <c r="G24" s="109"/>
      <c r="H24" s="8"/>
      <c r="I24" s="8"/>
      <c r="J24" s="6"/>
      <c r="K24" s="4"/>
      <c r="L24" s="6"/>
      <c r="M24" s="6"/>
      <c r="N24" s="33"/>
      <c r="O24" s="33"/>
      <c r="P24" s="33"/>
      <c r="Q24" s="33"/>
      <c r="R24" s="33"/>
      <c r="S24" s="48"/>
      <c r="T24" s="48"/>
      <c r="U24" s="6"/>
      <c r="V24" s="6"/>
      <c r="W24" s="6"/>
      <c r="X24" s="7"/>
    </row>
    <row r="25" spans="1:24" ht="12.75">
      <c r="A25" s="19"/>
      <c r="B25" s="8"/>
      <c r="C25" s="8"/>
      <c r="D25" s="8"/>
      <c r="E25" s="8"/>
      <c r="F25" s="8"/>
      <c r="G25" s="8"/>
      <c r="H25" s="8"/>
      <c r="I25" s="8"/>
      <c r="J25" s="6"/>
      <c r="K25" s="4"/>
      <c r="L25" s="48"/>
      <c r="M25" s="48"/>
      <c r="N25" s="48"/>
      <c r="O25" s="48"/>
      <c r="P25" s="48"/>
      <c r="Q25" s="48"/>
      <c r="R25" s="48"/>
      <c r="S25" s="48"/>
      <c r="T25" s="48"/>
      <c r="U25" s="6"/>
      <c r="V25" s="6"/>
      <c r="W25" s="6"/>
      <c r="X25" s="7"/>
    </row>
    <row r="26" spans="1:24" ht="12.75">
      <c r="A26" s="19"/>
      <c r="B26" s="8"/>
      <c r="C26" s="8" t="s">
        <v>146</v>
      </c>
      <c r="D26" s="8"/>
      <c r="E26" s="8">
        <f>SUM(E24:E25)</f>
        <v>3.96</v>
      </c>
      <c r="F26" s="8"/>
      <c r="G26" s="8"/>
      <c r="H26" s="8"/>
      <c r="I26" s="8"/>
      <c r="J26" s="6">
        <f>E26*G26</f>
        <v>0</v>
      </c>
      <c r="K26" s="4"/>
      <c r="L26" s="48"/>
      <c r="M26" s="48"/>
      <c r="N26" s="48"/>
      <c r="O26" s="48"/>
      <c r="P26" s="48"/>
      <c r="Q26" s="48"/>
      <c r="R26" s="48"/>
      <c r="S26" s="48"/>
      <c r="T26" s="48"/>
      <c r="U26" s="6"/>
      <c r="V26" s="6"/>
      <c r="W26" s="6"/>
      <c r="X26" s="7"/>
    </row>
    <row r="27" spans="1:24" ht="12.75">
      <c r="A27" s="19"/>
      <c r="B27" s="41"/>
      <c r="C27" s="6"/>
      <c r="D27" s="6"/>
      <c r="E27" s="6"/>
      <c r="F27" s="6"/>
      <c r="G27" s="6"/>
      <c r="H27" s="7"/>
      <c r="I27" s="18"/>
      <c r="J27" s="19"/>
      <c r="K27" s="4"/>
      <c r="L27" s="25"/>
      <c r="M27" s="25"/>
      <c r="N27" s="6"/>
      <c r="O27" s="6"/>
      <c r="P27" s="6"/>
      <c r="Q27" s="6"/>
      <c r="R27" s="6"/>
      <c r="S27" s="7"/>
      <c r="T27" s="18"/>
      <c r="U27" s="26"/>
      <c r="V27" s="6"/>
      <c r="W27" s="6"/>
      <c r="X27" s="7"/>
    </row>
    <row r="28" spans="1:24" ht="12.75">
      <c r="A28" s="19"/>
      <c r="B28" s="4" t="s">
        <v>129</v>
      </c>
      <c r="C28" s="4" t="s">
        <v>668</v>
      </c>
      <c r="D28" s="4"/>
      <c r="E28" s="4"/>
      <c r="F28" s="4"/>
      <c r="G28" s="4"/>
      <c r="H28" s="4"/>
      <c r="I28" s="4"/>
      <c r="J28" s="4"/>
      <c r="K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</row>
    <row r="29" spans="1:24" ht="12.75">
      <c r="A29" s="19"/>
      <c r="B29" s="4"/>
      <c r="C29" s="4" t="s">
        <v>669</v>
      </c>
      <c r="D29" s="4"/>
      <c r="E29" s="4"/>
      <c r="F29" s="4"/>
      <c r="G29" s="4"/>
      <c r="H29" s="4"/>
      <c r="I29" s="4"/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</row>
    <row r="30" spans="1:24" ht="12.75">
      <c r="A30" s="19"/>
      <c r="B30" s="4"/>
      <c r="C30" s="4" t="s">
        <v>180</v>
      </c>
      <c r="D30" s="4"/>
      <c r="E30" s="4"/>
      <c r="F30" s="4"/>
      <c r="G30" s="4"/>
      <c r="H30" s="4"/>
      <c r="I30" s="4"/>
      <c r="J30" s="4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</row>
    <row r="31" spans="1:24" ht="12.75">
      <c r="A31" s="19"/>
      <c r="B31" s="4"/>
      <c r="C31" s="109" t="s">
        <v>670</v>
      </c>
      <c r="D31" s="109"/>
      <c r="E31" s="109">
        <v>9.72</v>
      </c>
      <c r="F31" s="8"/>
      <c r="G31" s="8"/>
      <c r="H31" s="8"/>
      <c r="I31" s="8"/>
      <c r="J31" s="6"/>
      <c r="K31" s="4"/>
      <c r="L31" s="6"/>
      <c r="M31" s="6"/>
      <c r="N31" s="33"/>
      <c r="O31" s="33"/>
      <c r="P31" s="33"/>
      <c r="Q31" s="48"/>
      <c r="R31" s="48"/>
      <c r="S31" s="48"/>
      <c r="T31" s="48"/>
      <c r="U31" s="6"/>
      <c r="V31" s="6"/>
      <c r="W31" s="6"/>
      <c r="X31" s="7"/>
    </row>
    <row r="32" spans="1:24" ht="12.75">
      <c r="A32" s="19"/>
      <c r="B32" s="4"/>
      <c r="C32" s="8"/>
      <c r="D32" s="8"/>
      <c r="E32" s="8"/>
      <c r="F32" s="8"/>
      <c r="G32" s="8"/>
      <c r="H32" s="8"/>
      <c r="I32" s="8"/>
      <c r="J32" s="6"/>
      <c r="K32" s="4"/>
      <c r="L32" s="6"/>
      <c r="M32" s="6"/>
      <c r="N32" s="48"/>
      <c r="O32" s="48"/>
      <c r="P32" s="48"/>
      <c r="Q32" s="48"/>
      <c r="R32" s="48"/>
      <c r="S32" s="48"/>
      <c r="T32" s="48"/>
      <c r="U32" s="6"/>
      <c r="V32" s="6"/>
      <c r="W32" s="6"/>
      <c r="X32" s="7"/>
    </row>
    <row r="33" spans="1:24" ht="12.75">
      <c r="A33" s="19"/>
      <c r="B33" s="4"/>
      <c r="C33" s="4" t="s">
        <v>138</v>
      </c>
      <c r="D33" s="4"/>
      <c r="E33" s="4">
        <f>SUM(E31:E32)</f>
        <v>9.72</v>
      </c>
      <c r="F33" s="4"/>
      <c r="G33" s="4"/>
      <c r="H33" s="4"/>
      <c r="I33" s="4"/>
      <c r="J33" s="4">
        <f>E33*G33</f>
        <v>0</v>
      </c>
      <c r="K33" s="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</row>
    <row r="34" spans="1:24" ht="12.75">
      <c r="A34" s="19"/>
      <c r="B34" s="41"/>
      <c r="C34" s="6"/>
      <c r="D34" s="6"/>
      <c r="E34" s="6"/>
      <c r="F34" s="6"/>
      <c r="G34" s="6"/>
      <c r="H34" s="6"/>
      <c r="I34" s="6"/>
      <c r="J34" s="19"/>
      <c r="K34" s="4"/>
      <c r="L34" s="25"/>
      <c r="M34" s="25"/>
      <c r="N34" s="6"/>
      <c r="O34" s="6"/>
      <c r="P34" s="6"/>
      <c r="Q34" s="6"/>
      <c r="R34" s="6"/>
      <c r="S34" s="6"/>
      <c r="T34" s="6"/>
      <c r="U34" s="26"/>
      <c r="V34" s="6"/>
      <c r="W34" s="6"/>
      <c r="X34" s="7"/>
    </row>
    <row r="35" spans="1:24" ht="12.75">
      <c r="A35" s="19"/>
      <c r="B35" s="4" t="s">
        <v>130</v>
      </c>
      <c r="C35" s="4" t="s">
        <v>544</v>
      </c>
      <c r="D35" s="4"/>
      <c r="E35" s="4"/>
      <c r="F35" s="4"/>
      <c r="G35" s="4"/>
      <c r="H35" s="4"/>
      <c r="I35" s="4"/>
      <c r="J35" s="19"/>
      <c r="K35" s="4"/>
      <c r="L35" s="6"/>
      <c r="M35" s="6"/>
      <c r="N35" s="6"/>
      <c r="O35" s="6"/>
      <c r="P35" s="6"/>
      <c r="Q35" s="6"/>
      <c r="R35" s="6"/>
      <c r="S35" s="6"/>
      <c r="T35" s="6"/>
      <c r="U35" s="26"/>
      <c r="V35" s="6"/>
      <c r="W35" s="6"/>
      <c r="X35" s="7"/>
    </row>
    <row r="36" spans="1:24" ht="12.75">
      <c r="A36" s="19"/>
      <c r="B36" s="4"/>
      <c r="C36" s="4" t="s">
        <v>671</v>
      </c>
      <c r="D36" s="4"/>
      <c r="E36" s="4"/>
      <c r="F36" s="4"/>
      <c r="G36" s="4"/>
      <c r="H36" s="4"/>
      <c r="I36" s="4"/>
      <c r="J36" s="19"/>
      <c r="K36" s="4"/>
      <c r="L36" s="6"/>
      <c r="M36" s="6"/>
      <c r="N36" s="6"/>
      <c r="O36" s="6"/>
      <c r="P36" s="6"/>
      <c r="Q36" s="6"/>
      <c r="R36" s="6"/>
      <c r="S36" s="6"/>
      <c r="T36" s="6"/>
      <c r="U36" s="26"/>
      <c r="V36" s="6"/>
      <c r="W36" s="6"/>
      <c r="X36" s="7"/>
    </row>
    <row r="37" spans="1:24" ht="12.75">
      <c r="A37" s="19"/>
      <c r="B37" s="4"/>
      <c r="C37" s="4" t="s">
        <v>323</v>
      </c>
      <c r="D37" s="4"/>
      <c r="E37" s="4"/>
      <c r="F37" s="4"/>
      <c r="G37" s="4"/>
      <c r="H37" s="4"/>
      <c r="I37" s="4"/>
      <c r="J37" s="19"/>
      <c r="K37" s="4"/>
      <c r="L37" s="6"/>
      <c r="M37" s="6"/>
      <c r="N37" s="6"/>
      <c r="O37" s="6"/>
      <c r="P37" s="6"/>
      <c r="Q37" s="6"/>
      <c r="R37" s="6"/>
      <c r="S37" s="6"/>
      <c r="T37" s="6"/>
      <c r="U37" s="26"/>
      <c r="V37" s="6"/>
      <c r="W37" s="6"/>
      <c r="X37" s="7"/>
    </row>
    <row r="38" spans="1:24" ht="12.75">
      <c r="A38" s="19"/>
      <c r="B38" s="4" t="s">
        <v>212</v>
      </c>
      <c r="C38" s="4" t="s">
        <v>672</v>
      </c>
      <c r="D38" s="4"/>
      <c r="E38" s="4">
        <v>0.3</v>
      </c>
      <c r="F38" s="4"/>
      <c r="G38" s="4"/>
      <c r="H38" s="4"/>
      <c r="I38" s="4"/>
      <c r="J38" s="19"/>
      <c r="K38" s="4"/>
      <c r="L38" s="6"/>
      <c r="M38" s="6"/>
      <c r="N38" s="6"/>
      <c r="O38" s="6"/>
      <c r="P38" s="6"/>
      <c r="Q38" s="6"/>
      <c r="R38" s="6"/>
      <c r="S38" s="6"/>
      <c r="T38" s="6"/>
      <c r="U38" s="26"/>
      <c r="V38" s="6"/>
      <c r="W38" s="6"/>
      <c r="X38" s="7"/>
    </row>
    <row r="39" spans="1:24" ht="12.75">
      <c r="A39" s="19"/>
      <c r="B39" s="41"/>
      <c r="C39" s="4"/>
      <c r="D39" s="4"/>
      <c r="E39" s="4"/>
      <c r="F39" s="4"/>
      <c r="G39" s="4"/>
      <c r="H39" s="7"/>
      <c r="I39" s="18"/>
      <c r="J39" s="19"/>
      <c r="K39" s="4"/>
      <c r="L39" s="25"/>
      <c r="M39" s="25"/>
      <c r="N39" s="6"/>
      <c r="O39" s="6"/>
      <c r="P39" s="6"/>
      <c r="Q39" s="6"/>
      <c r="R39" s="6"/>
      <c r="S39" s="7"/>
      <c r="T39" s="18"/>
      <c r="U39" s="26"/>
      <c r="V39" s="6"/>
      <c r="W39" s="6"/>
      <c r="X39" s="7"/>
    </row>
    <row r="40" spans="1:24" ht="12.75">
      <c r="A40" s="19"/>
      <c r="B40" s="41"/>
      <c r="C40" s="4" t="s">
        <v>146</v>
      </c>
      <c r="D40" s="4"/>
      <c r="E40" s="4">
        <f>SUM(E38:E39)</f>
        <v>0.3</v>
      </c>
      <c r="F40" s="4"/>
      <c r="G40" s="4"/>
      <c r="H40" s="4"/>
      <c r="I40" s="4"/>
      <c r="J40" s="4">
        <f>E40*G40</f>
        <v>0</v>
      </c>
      <c r="K40" s="4"/>
      <c r="L40" s="25"/>
      <c r="M40" s="25"/>
      <c r="N40" s="6"/>
      <c r="O40" s="6"/>
      <c r="P40" s="6"/>
      <c r="Q40" s="6"/>
      <c r="R40" s="6"/>
      <c r="S40" s="6"/>
      <c r="T40" s="6"/>
      <c r="U40" s="6"/>
      <c r="V40" s="6"/>
      <c r="W40" s="6"/>
      <c r="X40" s="7"/>
    </row>
    <row r="41" spans="1:24" ht="12.75">
      <c r="A41" s="19"/>
      <c r="B41" s="41"/>
      <c r="C41" s="4"/>
      <c r="D41" s="4"/>
      <c r="E41" s="4"/>
      <c r="F41" s="4"/>
      <c r="G41" s="4"/>
      <c r="H41" s="4"/>
      <c r="I41" s="4"/>
      <c r="J41" s="4"/>
      <c r="K41" s="4"/>
      <c r="L41" s="25"/>
      <c r="M41" s="25"/>
      <c r="N41" s="6"/>
      <c r="O41" s="6"/>
      <c r="P41" s="6"/>
      <c r="Q41" s="6"/>
      <c r="R41" s="6"/>
      <c r="S41" s="6"/>
      <c r="T41" s="6"/>
      <c r="U41" s="6"/>
      <c r="V41" s="6"/>
      <c r="W41" s="6"/>
      <c r="X41" s="7"/>
    </row>
    <row r="42" spans="1:24" ht="12.75">
      <c r="A42" s="19"/>
      <c r="B42" s="4" t="s">
        <v>133</v>
      </c>
      <c r="C42" s="4" t="s">
        <v>673</v>
      </c>
      <c r="D42" s="4"/>
      <c r="E42" s="4"/>
      <c r="F42" s="4"/>
      <c r="G42" s="4"/>
      <c r="H42" s="4"/>
      <c r="I42" s="4"/>
      <c r="J42" s="6"/>
      <c r="K42" s="19"/>
      <c r="L42" s="6"/>
      <c r="M42" s="6"/>
      <c r="N42" s="6"/>
      <c r="O42" s="6"/>
      <c r="P42" s="6"/>
      <c r="Q42" s="6"/>
      <c r="R42" s="6"/>
      <c r="S42" s="6"/>
      <c r="T42" s="6"/>
      <c r="U42" s="6"/>
      <c r="V42" s="26"/>
      <c r="W42" s="26"/>
      <c r="X42" s="7"/>
    </row>
    <row r="43" spans="1:24" ht="12.75">
      <c r="A43" s="19"/>
      <c r="B43" s="4"/>
      <c r="C43" s="4" t="s">
        <v>773</v>
      </c>
      <c r="D43" s="4"/>
      <c r="E43" s="4"/>
      <c r="F43" s="4"/>
      <c r="G43" s="4"/>
      <c r="H43" s="4"/>
      <c r="I43" s="4"/>
      <c r="J43" s="6"/>
      <c r="K43" s="19"/>
      <c r="L43" s="6"/>
      <c r="M43" s="6"/>
      <c r="N43" s="6"/>
      <c r="O43" s="6"/>
      <c r="P43" s="6"/>
      <c r="Q43" s="6"/>
      <c r="R43" s="6"/>
      <c r="S43" s="6"/>
      <c r="T43" s="6"/>
      <c r="U43" s="6"/>
      <c r="V43" s="26"/>
      <c r="W43" s="26"/>
      <c r="X43" s="7"/>
    </row>
    <row r="44" spans="1:24" ht="12.75">
      <c r="A44" s="19"/>
      <c r="B44" s="4"/>
      <c r="C44" s="4" t="s">
        <v>274</v>
      </c>
      <c r="D44" s="4"/>
      <c r="E44" s="4"/>
      <c r="F44" s="4"/>
      <c r="G44" s="4"/>
      <c r="H44" s="4"/>
      <c r="I44" s="4"/>
      <c r="J44" s="4"/>
      <c r="K44" s="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7"/>
    </row>
    <row r="45" spans="1:24" ht="12.75">
      <c r="A45" s="19"/>
      <c r="B45" s="4"/>
      <c r="C45" s="4" t="s">
        <v>214</v>
      </c>
      <c r="D45" s="4"/>
      <c r="E45" s="4"/>
      <c r="F45" s="19"/>
      <c r="G45" s="19"/>
      <c r="H45" s="4"/>
      <c r="I45" s="4"/>
      <c r="J45" s="4"/>
      <c r="K45" s="4"/>
      <c r="L45" s="6"/>
      <c r="M45" s="6"/>
      <c r="N45" s="6"/>
      <c r="O45" s="6"/>
      <c r="P45" s="6"/>
      <c r="Q45" s="26"/>
      <c r="R45" s="26"/>
      <c r="S45" s="6"/>
      <c r="T45" s="6"/>
      <c r="U45" s="6"/>
      <c r="V45" s="6"/>
      <c r="W45" s="6"/>
      <c r="X45" s="7"/>
    </row>
    <row r="46" spans="1:24" ht="12.75">
      <c r="A46" s="19"/>
      <c r="B46" s="4"/>
      <c r="C46" s="4" t="s">
        <v>674</v>
      </c>
      <c r="D46" s="4"/>
      <c r="E46" s="4"/>
      <c r="F46" s="4">
        <v>2.04</v>
      </c>
      <c r="G46" s="4"/>
      <c r="H46" s="4"/>
      <c r="I46" s="4"/>
      <c r="J46" s="4"/>
      <c r="K46" s="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7"/>
    </row>
    <row r="47" spans="1:24" ht="12.75">
      <c r="A47" s="19"/>
      <c r="B47" s="4"/>
      <c r="C47" s="4"/>
      <c r="D47" s="4"/>
      <c r="E47" s="4"/>
      <c r="F47" s="4"/>
      <c r="G47" s="4"/>
      <c r="H47" s="4"/>
      <c r="I47" s="4"/>
      <c r="J47" s="4"/>
      <c r="K47" s="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7"/>
    </row>
    <row r="48" spans="1:24" ht="12.75">
      <c r="A48" s="19"/>
      <c r="B48" s="4"/>
      <c r="C48" s="4" t="s">
        <v>146</v>
      </c>
      <c r="D48" s="4"/>
      <c r="E48" s="4">
        <v>2.04</v>
      </c>
      <c r="F48" s="4"/>
      <c r="G48" s="4"/>
      <c r="H48" s="4"/>
      <c r="I48" s="4"/>
      <c r="J48" s="4">
        <f>E48*G48</f>
        <v>0</v>
      </c>
      <c r="K48" s="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7"/>
    </row>
    <row r="49" spans="1:24" ht="12.75">
      <c r="A49" s="19"/>
      <c r="B49" s="4"/>
      <c r="C49" s="4"/>
      <c r="D49" s="4"/>
      <c r="E49" s="4"/>
      <c r="F49" s="4"/>
      <c r="G49" s="4"/>
      <c r="H49" s="4"/>
      <c r="I49" s="4"/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7"/>
    </row>
    <row r="50" spans="1:24" ht="12.75">
      <c r="A50" s="19"/>
      <c r="B50" s="4" t="s">
        <v>136</v>
      </c>
      <c r="C50" s="4" t="s">
        <v>774</v>
      </c>
      <c r="D50" s="4"/>
      <c r="E50" s="4"/>
      <c r="F50" s="4"/>
      <c r="G50" s="4"/>
      <c r="H50" s="4"/>
      <c r="I50" s="4"/>
      <c r="J50" s="4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7"/>
    </row>
    <row r="51" spans="1:24" ht="12.75">
      <c r="A51" s="19"/>
      <c r="B51" s="4"/>
      <c r="C51" s="4" t="s">
        <v>675</v>
      </c>
      <c r="D51" s="4"/>
      <c r="E51" s="4"/>
      <c r="F51" s="4"/>
      <c r="G51" s="4"/>
      <c r="H51" s="4"/>
      <c r="I51" s="4"/>
      <c r="J51" s="4"/>
      <c r="K51" s="4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"/>
    </row>
    <row r="52" spans="1:24" ht="12.75">
      <c r="A52" s="19"/>
      <c r="B52" s="4"/>
      <c r="C52" s="4" t="s">
        <v>164</v>
      </c>
      <c r="D52" s="4"/>
      <c r="E52" s="4"/>
      <c r="F52" s="4"/>
      <c r="G52" s="4"/>
      <c r="H52" s="4"/>
      <c r="I52" s="4"/>
      <c r="J52" s="4"/>
      <c r="K52" s="4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7"/>
    </row>
    <row r="53" spans="1:24" ht="12.75">
      <c r="A53" s="19"/>
      <c r="B53" s="4"/>
      <c r="C53" s="4" t="s">
        <v>324</v>
      </c>
      <c r="D53" s="4"/>
      <c r="E53" s="4"/>
      <c r="F53" s="4"/>
      <c r="G53" s="4"/>
      <c r="H53" s="4"/>
      <c r="I53" s="4"/>
      <c r="J53" s="4"/>
      <c r="K53" s="4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7"/>
    </row>
    <row r="54" spans="1:24" ht="12.75">
      <c r="A54" s="19"/>
      <c r="B54" s="4" t="s">
        <v>215</v>
      </c>
      <c r="C54" s="4" t="s">
        <v>676</v>
      </c>
      <c r="D54" s="4"/>
      <c r="E54" s="4"/>
      <c r="F54" s="4">
        <v>6.78</v>
      </c>
      <c r="G54" s="4"/>
      <c r="H54" s="4"/>
      <c r="I54" s="4"/>
      <c r="J54" s="4"/>
      <c r="K54" s="4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7"/>
    </row>
    <row r="55" spans="1:24" ht="12.75">
      <c r="A55" s="19"/>
      <c r="B55" s="4"/>
      <c r="C55" s="4"/>
      <c r="D55" s="4"/>
      <c r="E55" s="4"/>
      <c r="F55" s="4"/>
      <c r="G55" s="4"/>
      <c r="H55" s="4"/>
      <c r="I55" s="4"/>
      <c r="J55" s="4"/>
      <c r="K55" s="4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7"/>
    </row>
    <row r="56" spans="1:24" ht="12.75">
      <c r="A56" s="19"/>
      <c r="B56" s="4"/>
      <c r="C56" s="4" t="s">
        <v>138</v>
      </c>
      <c r="D56" s="4"/>
      <c r="E56" s="4">
        <v>6.78</v>
      </c>
      <c r="F56" s="4"/>
      <c r="G56" s="4"/>
      <c r="H56" s="4"/>
      <c r="I56" s="4"/>
      <c r="J56" s="4">
        <f>E56*G56</f>
        <v>0</v>
      </c>
      <c r="K56" s="4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</row>
    <row r="57" spans="1:24" ht="12.75">
      <c r="A57" s="19"/>
      <c r="B57" s="41"/>
      <c r="C57" s="6"/>
      <c r="D57" s="6"/>
      <c r="E57" s="6"/>
      <c r="F57" s="6"/>
      <c r="G57" s="6"/>
      <c r="H57" s="6"/>
      <c r="I57" s="6"/>
      <c r="J57" s="19"/>
      <c r="K57" s="4"/>
      <c r="L57" s="25"/>
      <c r="M57" s="25"/>
      <c r="N57" s="6"/>
      <c r="O57" s="6"/>
      <c r="P57" s="6"/>
      <c r="Q57" s="6"/>
      <c r="R57" s="6"/>
      <c r="S57" s="6"/>
      <c r="T57" s="6"/>
      <c r="U57" s="26"/>
      <c r="V57" s="6"/>
      <c r="W57" s="6"/>
      <c r="X57" s="7"/>
    </row>
    <row r="58" spans="1:24" ht="12.75">
      <c r="A58" s="4"/>
      <c r="B58" s="4" t="s">
        <v>142</v>
      </c>
      <c r="C58" s="6" t="s">
        <v>677</v>
      </c>
      <c r="D58" s="6"/>
      <c r="E58" s="6"/>
      <c r="F58" s="6"/>
      <c r="G58" s="4"/>
      <c r="H58" s="4"/>
      <c r="I58" s="6"/>
      <c r="K58" s="4"/>
      <c r="L58" s="6"/>
      <c r="M58" s="6"/>
      <c r="N58" s="6"/>
      <c r="O58" s="6"/>
      <c r="P58" s="6"/>
      <c r="Q58" s="6"/>
      <c r="R58" s="6"/>
      <c r="S58" s="6"/>
      <c r="T58" s="6"/>
      <c r="U58" s="7"/>
      <c r="V58" s="6"/>
      <c r="W58" s="6"/>
      <c r="X58" s="7"/>
    </row>
    <row r="59" spans="1:24" ht="12.75">
      <c r="A59" s="4"/>
      <c r="B59" s="4"/>
      <c r="C59" s="6" t="s">
        <v>678</v>
      </c>
      <c r="D59" s="6"/>
      <c r="E59" s="6"/>
      <c r="F59" s="6"/>
      <c r="G59" s="4"/>
      <c r="H59" s="4"/>
      <c r="I59" s="6"/>
      <c r="K59" s="4"/>
      <c r="L59" s="6"/>
      <c r="M59" s="6"/>
      <c r="N59" s="6"/>
      <c r="O59" s="6"/>
      <c r="P59" s="6"/>
      <c r="Q59" s="6"/>
      <c r="R59" s="6"/>
      <c r="S59" s="6"/>
      <c r="T59" s="6"/>
      <c r="U59" s="7"/>
      <c r="V59" s="6"/>
      <c r="W59" s="6"/>
      <c r="X59" s="7"/>
    </row>
    <row r="60" spans="1:24" ht="12.75">
      <c r="A60" s="4"/>
      <c r="B60" s="4"/>
      <c r="C60" s="6" t="s">
        <v>325</v>
      </c>
      <c r="D60" s="6"/>
      <c r="E60" s="6"/>
      <c r="F60" s="6"/>
      <c r="G60" s="4"/>
      <c r="H60" s="4"/>
      <c r="I60" s="6"/>
      <c r="K60" s="4"/>
      <c r="L60" s="6"/>
      <c r="M60" s="6"/>
      <c r="N60" s="6"/>
      <c r="O60" s="6"/>
      <c r="P60" s="6"/>
      <c r="Q60" s="6"/>
      <c r="R60" s="6"/>
      <c r="S60" s="6"/>
      <c r="T60" s="6"/>
      <c r="U60" s="7"/>
      <c r="V60" s="6"/>
      <c r="W60" s="6"/>
      <c r="X60" s="7"/>
    </row>
    <row r="61" spans="1:24" ht="12.75">
      <c r="A61" s="4"/>
      <c r="B61" s="4"/>
      <c r="C61" s="6" t="s">
        <v>679</v>
      </c>
      <c r="D61" s="6"/>
      <c r="E61" s="6"/>
      <c r="F61" s="6"/>
      <c r="G61" s="4"/>
      <c r="H61" s="4"/>
      <c r="I61" s="6"/>
      <c r="K61" s="4"/>
      <c r="L61" s="6"/>
      <c r="M61" s="6"/>
      <c r="N61" s="6"/>
      <c r="O61" s="6"/>
      <c r="P61" s="6"/>
      <c r="Q61" s="6"/>
      <c r="R61" s="6"/>
      <c r="S61" s="6"/>
      <c r="T61" s="6"/>
      <c r="U61" s="7"/>
      <c r="V61" s="6"/>
      <c r="W61" s="6"/>
      <c r="X61" s="7"/>
    </row>
    <row r="62" spans="1:24" ht="12.75">
      <c r="A62" s="4"/>
      <c r="B62" s="4"/>
      <c r="C62" s="6" t="s">
        <v>326</v>
      </c>
      <c r="D62" s="6"/>
      <c r="E62" s="6"/>
      <c r="F62" s="6"/>
      <c r="G62" s="4"/>
      <c r="H62" s="4"/>
      <c r="I62" s="6"/>
      <c r="K62" s="4"/>
      <c r="L62" s="6"/>
      <c r="M62" s="6"/>
      <c r="N62" s="6"/>
      <c r="O62" s="6"/>
      <c r="P62" s="6"/>
      <c r="Q62" s="6"/>
      <c r="R62" s="6"/>
      <c r="S62" s="6"/>
      <c r="T62" s="6"/>
      <c r="U62" s="7"/>
      <c r="V62" s="6"/>
      <c r="W62" s="6"/>
      <c r="X62" s="7"/>
    </row>
    <row r="63" spans="1:24" ht="12.75">
      <c r="A63" s="8"/>
      <c r="B63" s="8"/>
      <c r="C63" s="6" t="s">
        <v>327</v>
      </c>
      <c r="D63" s="6"/>
      <c r="E63" s="6"/>
      <c r="F63" s="6"/>
      <c r="G63" s="4"/>
      <c r="H63" s="4"/>
      <c r="I63" s="8"/>
      <c r="J63" s="8"/>
      <c r="K63" s="5"/>
      <c r="L63" s="48"/>
      <c r="M63" s="48"/>
      <c r="N63" s="6"/>
      <c r="O63" s="6"/>
      <c r="P63" s="6"/>
      <c r="Q63" s="6"/>
      <c r="R63" s="6"/>
      <c r="S63" s="6"/>
      <c r="T63" s="48"/>
      <c r="U63" s="48"/>
      <c r="V63" s="9"/>
      <c r="W63" s="9"/>
      <c r="X63" s="7"/>
    </row>
    <row r="64" spans="1:24" ht="12.75">
      <c r="A64" s="4"/>
      <c r="B64" s="4"/>
      <c r="C64" s="6" t="s">
        <v>680</v>
      </c>
      <c r="D64" s="6"/>
      <c r="E64" s="6"/>
      <c r="F64" s="6"/>
      <c r="G64" s="4"/>
      <c r="H64" s="4"/>
      <c r="K64" s="5"/>
      <c r="L64" s="6"/>
      <c r="M64" s="6"/>
      <c r="N64" s="6"/>
      <c r="O64" s="6"/>
      <c r="P64" s="6"/>
      <c r="Q64" s="6"/>
      <c r="R64" s="6"/>
      <c r="S64" s="6"/>
      <c r="T64" s="7"/>
      <c r="U64" s="7"/>
      <c r="V64" s="9"/>
      <c r="W64" s="9"/>
      <c r="X64" s="7"/>
    </row>
    <row r="65" spans="1:24" ht="12.75">
      <c r="A65" s="4"/>
      <c r="B65" s="4"/>
      <c r="C65" s="4" t="s">
        <v>681</v>
      </c>
      <c r="D65" s="4"/>
      <c r="E65" s="4"/>
      <c r="F65" s="4"/>
      <c r="G65" s="4"/>
      <c r="H65" s="4"/>
      <c r="K65" s="5"/>
      <c r="L65" s="6"/>
      <c r="M65" s="6"/>
      <c r="N65" s="6"/>
      <c r="O65" s="6"/>
      <c r="P65" s="6"/>
      <c r="Q65" s="6"/>
      <c r="R65" s="6"/>
      <c r="S65" s="6"/>
      <c r="T65" s="7"/>
      <c r="U65" s="7"/>
      <c r="V65" s="9"/>
      <c r="W65" s="9"/>
      <c r="X65" s="7"/>
    </row>
    <row r="66" spans="1:24" ht="12.75">
      <c r="A66" s="4"/>
      <c r="B66" s="4"/>
      <c r="C66" s="4"/>
      <c r="D66" s="4"/>
      <c r="E66" s="4"/>
      <c r="F66" s="4"/>
      <c r="G66" s="4"/>
      <c r="H66" s="4"/>
      <c r="K66" s="5"/>
      <c r="L66" s="6"/>
      <c r="M66" s="6"/>
      <c r="N66" s="6"/>
      <c r="O66" s="6"/>
      <c r="P66" s="6"/>
      <c r="Q66" s="6"/>
      <c r="R66" s="6"/>
      <c r="S66" s="6"/>
      <c r="T66" s="7"/>
      <c r="U66" s="7"/>
      <c r="V66" s="9"/>
      <c r="W66" s="9"/>
      <c r="X66" s="7"/>
    </row>
    <row r="67" spans="1:24" ht="12.75">
      <c r="A67" s="4"/>
      <c r="B67" s="4"/>
      <c r="C67" s="4" t="s">
        <v>112</v>
      </c>
      <c r="D67" s="4"/>
      <c r="E67" s="4">
        <v>3</v>
      </c>
      <c r="F67" s="4"/>
      <c r="G67" s="4"/>
      <c r="H67" s="4"/>
      <c r="I67" s="4"/>
      <c r="J67" s="4">
        <f>E67*G67</f>
        <v>0</v>
      </c>
      <c r="K67" s="5"/>
      <c r="L67" s="6"/>
      <c r="M67" s="6"/>
      <c r="N67" s="6"/>
      <c r="O67" s="6"/>
      <c r="P67" s="6"/>
      <c r="Q67" s="6"/>
      <c r="R67" s="6"/>
      <c r="S67" s="6"/>
      <c r="T67" s="6"/>
      <c r="U67" s="6"/>
      <c r="V67" s="9"/>
      <c r="W67" s="9"/>
      <c r="X67" s="7"/>
    </row>
    <row r="68" spans="1:24" ht="12.75">
      <c r="A68" s="4"/>
      <c r="B68" s="4"/>
      <c r="C68" s="4"/>
      <c r="D68" s="4"/>
      <c r="J68" s="6"/>
      <c r="K68" s="4"/>
      <c r="L68" s="6"/>
      <c r="M68" s="6"/>
      <c r="N68" s="6"/>
      <c r="O68" s="6"/>
      <c r="P68" s="7"/>
      <c r="Q68" s="7"/>
      <c r="R68" s="7"/>
      <c r="S68" s="7"/>
      <c r="T68" s="7"/>
      <c r="U68" s="6"/>
      <c r="V68" s="6"/>
      <c r="W68" s="6"/>
      <c r="X68" s="7"/>
    </row>
    <row r="69" spans="1:24" ht="12.75">
      <c r="A69" s="4"/>
      <c r="B69" s="4" t="s">
        <v>143</v>
      </c>
      <c r="C69" s="4" t="s">
        <v>514</v>
      </c>
      <c r="D69" s="4"/>
      <c r="E69" s="4"/>
      <c r="F69" s="4"/>
      <c r="G69" s="4"/>
      <c r="H69" s="4"/>
      <c r="I69" s="6"/>
      <c r="J69" s="6"/>
      <c r="K69" s="4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7"/>
    </row>
    <row r="70" spans="1:24" ht="12.75">
      <c r="A70" s="4"/>
      <c r="B70" s="4"/>
      <c r="C70" s="4" t="s">
        <v>196</v>
      </c>
      <c r="D70" s="4"/>
      <c r="E70" s="4"/>
      <c r="F70" s="4"/>
      <c r="G70" s="4"/>
      <c r="H70" s="4"/>
      <c r="J70" s="6"/>
      <c r="K70" s="4"/>
      <c r="L70" s="6"/>
      <c r="M70" s="6"/>
      <c r="N70" s="6"/>
      <c r="O70" s="6"/>
      <c r="P70" s="6"/>
      <c r="Q70" s="6"/>
      <c r="R70" s="6"/>
      <c r="S70" s="6"/>
      <c r="T70" s="7"/>
      <c r="U70" s="6"/>
      <c r="V70" s="6"/>
      <c r="W70" s="6"/>
      <c r="X70" s="7"/>
    </row>
    <row r="71" spans="1:24" ht="12.75">
      <c r="A71" s="4"/>
      <c r="B71" s="4"/>
      <c r="C71" s="4" t="s">
        <v>515</v>
      </c>
      <c r="D71" s="4"/>
      <c r="E71" s="4"/>
      <c r="F71" s="4"/>
      <c r="G71" s="4"/>
      <c r="H71" s="4"/>
      <c r="J71" s="6"/>
      <c r="K71" s="4"/>
      <c r="L71" s="6"/>
      <c r="M71" s="6"/>
      <c r="N71" s="6"/>
      <c r="O71" s="6"/>
      <c r="P71" s="6"/>
      <c r="Q71" s="6"/>
      <c r="R71" s="6"/>
      <c r="S71" s="6"/>
      <c r="T71" s="7"/>
      <c r="U71" s="6"/>
      <c r="V71" s="6"/>
      <c r="W71" s="6"/>
      <c r="X71" s="7"/>
    </row>
    <row r="72" spans="1:24" ht="12.75">
      <c r="A72" s="4"/>
      <c r="B72" s="4"/>
      <c r="C72" s="4" t="s">
        <v>454</v>
      </c>
      <c r="D72" s="4"/>
      <c r="E72" s="4"/>
      <c r="F72" s="4"/>
      <c r="G72" s="4"/>
      <c r="H72" s="4"/>
      <c r="J72" s="6"/>
      <c r="K72" s="4"/>
      <c r="L72" s="6"/>
      <c r="M72" s="6"/>
      <c r="N72" s="6"/>
      <c r="O72" s="6"/>
      <c r="P72" s="6"/>
      <c r="Q72" s="6"/>
      <c r="R72" s="6"/>
      <c r="S72" s="6"/>
      <c r="T72" s="7"/>
      <c r="U72" s="6"/>
      <c r="V72" s="6"/>
      <c r="W72" s="6"/>
      <c r="X72" s="7"/>
    </row>
    <row r="73" spans="1:24" ht="12.75">
      <c r="A73" s="4"/>
      <c r="B73" s="4"/>
      <c r="C73" s="4" t="s">
        <v>198</v>
      </c>
      <c r="D73" s="4"/>
      <c r="E73" s="4"/>
      <c r="F73" s="4"/>
      <c r="G73" s="4"/>
      <c r="H73" s="4"/>
      <c r="J73" s="6"/>
      <c r="K73" s="4"/>
      <c r="L73" s="6"/>
      <c r="M73" s="6"/>
      <c r="N73" s="6"/>
      <c r="O73" s="6"/>
      <c r="P73" s="6"/>
      <c r="Q73" s="6"/>
      <c r="R73" s="6"/>
      <c r="S73" s="6"/>
      <c r="T73" s="7"/>
      <c r="U73" s="6"/>
      <c r="V73" s="6"/>
      <c r="W73" s="6"/>
      <c r="X73" s="7"/>
    </row>
    <row r="74" spans="1:24" ht="12.75">
      <c r="A74" s="4"/>
      <c r="B74" s="4"/>
      <c r="C74" s="4"/>
      <c r="D74" s="4"/>
      <c r="E74" s="4"/>
      <c r="F74" s="4"/>
      <c r="G74" s="4"/>
      <c r="H74" s="4"/>
      <c r="J74" s="6"/>
      <c r="K74" s="4"/>
      <c r="L74" s="6"/>
      <c r="M74" s="6"/>
      <c r="N74" s="6"/>
      <c r="O74" s="6"/>
      <c r="P74" s="6"/>
      <c r="Q74" s="6"/>
      <c r="R74" s="6"/>
      <c r="S74" s="6"/>
      <c r="T74" s="7"/>
      <c r="U74" s="6"/>
      <c r="V74" s="6"/>
      <c r="W74" s="6"/>
      <c r="X74" s="7"/>
    </row>
    <row r="75" spans="1:24" ht="12.75">
      <c r="A75" s="4"/>
      <c r="B75" s="7"/>
      <c r="C75" s="4" t="s">
        <v>527</v>
      </c>
      <c r="D75" s="4"/>
      <c r="E75" s="4">
        <v>1</v>
      </c>
      <c r="F75" s="4"/>
      <c r="G75" s="4"/>
      <c r="H75" s="4"/>
      <c r="J75" s="6">
        <f>E75*G75</f>
        <v>0</v>
      </c>
      <c r="K75" s="4"/>
      <c r="L75" s="7"/>
      <c r="M75" s="7"/>
      <c r="N75" s="6"/>
      <c r="O75" s="6"/>
      <c r="P75" s="6"/>
      <c r="Q75" s="6"/>
      <c r="R75" s="6"/>
      <c r="S75" s="6"/>
      <c r="T75" s="7"/>
      <c r="U75" s="6"/>
      <c r="V75" s="6"/>
      <c r="W75" s="6"/>
      <c r="X75" s="7"/>
    </row>
    <row r="76" spans="1:24" ht="12.75">
      <c r="A76" s="4"/>
      <c r="B76" s="7"/>
      <c r="C76" s="4" t="s">
        <v>154</v>
      </c>
      <c r="D76" s="4"/>
      <c r="E76" s="4">
        <v>1</v>
      </c>
      <c r="F76" s="4"/>
      <c r="G76" s="4"/>
      <c r="H76" s="4"/>
      <c r="J76" s="6">
        <f>E76*G76</f>
        <v>0</v>
      </c>
      <c r="K76" s="4"/>
      <c r="L76" s="7"/>
      <c r="M76" s="7"/>
      <c r="N76" s="6"/>
      <c r="O76" s="6"/>
      <c r="P76" s="6"/>
      <c r="Q76" s="6"/>
      <c r="R76" s="6"/>
      <c r="S76" s="6"/>
      <c r="T76" s="7"/>
      <c r="U76" s="6"/>
      <c r="V76" s="6"/>
      <c r="W76" s="6"/>
      <c r="X76" s="7"/>
    </row>
    <row r="77" spans="1:24" ht="12.75">
      <c r="A77" s="4"/>
      <c r="B77" s="4"/>
      <c r="C77" s="4"/>
      <c r="D77" s="4"/>
      <c r="J77" s="6"/>
      <c r="K77" s="4"/>
      <c r="L77" s="6"/>
      <c r="M77" s="6"/>
      <c r="N77" s="6"/>
      <c r="O77" s="6"/>
      <c r="P77" s="7"/>
      <c r="Q77" s="7"/>
      <c r="R77" s="7"/>
      <c r="S77" s="7"/>
      <c r="T77" s="7"/>
      <c r="U77" s="6"/>
      <c r="V77" s="6"/>
      <c r="W77" s="6"/>
      <c r="X77" s="7"/>
    </row>
    <row r="78" spans="1:24" ht="13.5" thickBot="1">
      <c r="A78" s="26"/>
      <c r="B78" s="13" t="s">
        <v>279</v>
      </c>
      <c r="C78" s="13"/>
      <c r="D78" s="13"/>
      <c r="E78" s="13"/>
      <c r="F78" s="132"/>
      <c r="G78" s="132"/>
      <c r="H78" s="132"/>
      <c r="I78" s="132"/>
      <c r="J78" s="13">
        <f>SUM(J25:J77)</f>
        <v>0</v>
      </c>
      <c r="K78" s="7"/>
      <c r="L78" s="9"/>
      <c r="M78" s="9"/>
      <c r="N78" s="9"/>
      <c r="O78" s="9"/>
      <c r="P78" s="9"/>
      <c r="Q78" s="68"/>
      <c r="R78" s="68"/>
      <c r="S78" s="68"/>
      <c r="T78" s="68"/>
      <c r="U78" s="9"/>
      <c r="V78" s="7"/>
      <c r="W78" s="7"/>
      <c r="X78" s="7"/>
    </row>
    <row r="79" spans="12:23" ht="12.75">
      <c r="L79" s="43"/>
      <c r="M79" s="43"/>
      <c r="N79" s="6"/>
      <c r="O79" s="7"/>
      <c r="P79" s="7"/>
      <c r="Q79" s="7"/>
      <c r="R79" s="7"/>
      <c r="S79" s="7"/>
      <c r="T79" s="7"/>
      <c r="U79" s="7"/>
      <c r="V79" s="7"/>
      <c r="W79" s="7"/>
    </row>
    <row r="80" spans="12:23" ht="12.75">
      <c r="L80" s="43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2:23" ht="12.75">
      <c r="L81" s="6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2:23" ht="12.75">
      <c r="L82" s="6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2:23" ht="12.75">
      <c r="L83" s="6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2:23" ht="12.75">
      <c r="L84" s="6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2:23" ht="12.75">
      <c r="L85" s="6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2:13" ht="12.75">
      <c r="L86" s="6"/>
      <c r="M86" s="6"/>
    </row>
    <row r="87" spans="12:13" ht="12.75">
      <c r="L87" s="6"/>
      <c r="M87" s="6"/>
    </row>
    <row r="88" spans="12:13" ht="12.75">
      <c r="L88" s="6"/>
      <c r="M88" s="6"/>
    </row>
    <row r="89" spans="12:13" ht="12.75">
      <c r="L89" s="6"/>
      <c r="M89" s="6"/>
    </row>
    <row r="90" spans="12:13" ht="12.75">
      <c r="L90" s="6"/>
      <c r="M90" s="6"/>
    </row>
    <row r="91" spans="12:13" ht="12.75">
      <c r="L91" s="6"/>
      <c r="M91" s="6"/>
    </row>
    <row r="92" spans="12:13" ht="12.75">
      <c r="L92" s="6"/>
      <c r="M92" s="6"/>
    </row>
    <row r="93" spans="12:13" ht="12.75">
      <c r="L93" s="6"/>
      <c r="M93" s="6"/>
    </row>
    <row r="94" spans="12:13" ht="12.75">
      <c r="L94" s="6"/>
      <c r="M94" s="6"/>
    </row>
    <row r="95" spans="12:13" ht="12.75">
      <c r="L95" s="6"/>
      <c r="M95" s="6"/>
    </row>
    <row r="96" spans="12:13" ht="12.75">
      <c r="L96" s="6"/>
      <c r="M96" s="6"/>
    </row>
    <row r="97" spans="12:13" ht="12.75">
      <c r="L97" s="6"/>
      <c r="M97" s="6"/>
    </row>
    <row r="98" spans="12:13" ht="12.75">
      <c r="L98" s="6"/>
      <c r="M98" s="6"/>
    </row>
    <row r="99" spans="12:13" ht="12.75">
      <c r="L99" s="6"/>
      <c r="M99" s="6"/>
    </row>
    <row r="100" spans="12:13" ht="12.75">
      <c r="L100" s="6"/>
      <c r="M100" s="6"/>
    </row>
    <row r="101" spans="12:13" ht="12.75">
      <c r="L101" s="6"/>
      <c r="M101" s="6"/>
    </row>
    <row r="102" spans="12:13" ht="12.75">
      <c r="L102" s="6"/>
      <c r="M102" s="6"/>
    </row>
    <row r="103" spans="12:13" ht="12.75">
      <c r="L103" s="6"/>
      <c r="M103" s="6"/>
    </row>
    <row r="104" spans="12:13" ht="12.75">
      <c r="L104" s="6"/>
      <c r="M104" s="6"/>
    </row>
    <row r="105" spans="12:13" ht="12.75">
      <c r="L105" s="6"/>
      <c r="M105" s="6"/>
    </row>
    <row r="106" spans="12:13" ht="12.75">
      <c r="L106" s="6"/>
      <c r="M106" s="136"/>
    </row>
    <row r="107" spans="12:13" ht="12.75">
      <c r="L107" s="6"/>
      <c r="M107" s="136"/>
    </row>
    <row r="108" spans="12:13" ht="12.75">
      <c r="L108" s="6"/>
      <c r="M108" s="136"/>
    </row>
    <row r="109" spans="12:13" ht="12.75">
      <c r="L109" s="6"/>
      <c r="M109" s="136"/>
    </row>
    <row r="110" spans="12:13" ht="12.75">
      <c r="L110" s="6"/>
      <c r="M110" s="136"/>
    </row>
    <row r="111" spans="12:13" ht="12.75">
      <c r="L111" s="6"/>
      <c r="M111" s="136"/>
    </row>
    <row r="112" spans="12:13" ht="12.75">
      <c r="L112" s="6"/>
      <c r="M112" s="136"/>
    </row>
    <row r="113" spans="12:13" ht="12.75">
      <c r="L113" s="6"/>
      <c r="M113" s="136"/>
    </row>
    <row r="114" spans="12:13" ht="12.75">
      <c r="L114" s="6"/>
      <c r="M114" s="142"/>
    </row>
    <row r="115" spans="12:13" ht="12.75">
      <c r="L115" s="6"/>
      <c r="M115" s="142"/>
    </row>
    <row r="116" spans="12:13" ht="12.75">
      <c r="L116" s="6"/>
      <c r="M116" s="142"/>
    </row>
    <row r="117" spans="12:13" ht="12.75">
      <c r="L117" s="6"/>
      <c r="M117" s="142"/>
    </row>
    <row r="118" spans="12:13" ht="12.75">
      <c r="L118" s="6"/>
      <c r="M118" s="142"/>
    </row>
    <row r="119" spans="12:13" ht="12.75">
      <c r="L119" s="6"/>
      <c r="M119" s="142"/>
    </row>
    <row r="120" spans="12:13" ht="12.75">
      <c r="L120" s="6"/>
      <c r="M120" s="142"/>
    </row>
    <row r="121" spans="12:13" ht="12.75">
      <c r="L121" s="6"/>
      <c r="M121" s="142"/>
    </row>
    <row r="122" spans="12:13" ht="12.75">
      <c r="L122" s="6"/>
      <c r="M122" s="142"/>
    </row>
    <row r="123" spans="12:13" ht="12.75">
      <c r="L123" s="6"/>
      <c r="M123" s="142"/>
    </row>
    <row r="124" spans="12:13" ht="12.75">
      <c r="L124" s="6"/>
      <c r="M124" s="6"/>
    </row>
    <row r="125" spans="12:13" ht="12.75">
      <c r="L125" s="6"/>
      <c r="M125" s="6"/>
    </row>
    <row r="126" spans="12:13" ht="12.75">
      <c r="L126" s="6"/>
      <c r="M126" s="6"/>
    </row>
    <row r="127" spans="12:13" ht="12.75">
      <c r="L127" s="6"/>
      <c r="M127" s="6"/>
    </row>
    <row r="128" spans="12:13" ht="12.75">
      <c r="L128" s="6"/>
      <c r="M128" s="6"/>
    </row>
    <row r="129" spans="12:13" ht="12.75">
      <c r="L129" s="6"/>
      <c r="M129" s="6"/>
    </row>
    <row r="130" spans="12:13" ht="12.75">
      <c r="L130" s="6"/>
      <c r="M130" s="116"/>
    </row>
    <row r="131" spans="12:13" ht="12.75">
      <c r="L131" s="6"/>
      <c r="M131" s="116"/>
    </row>
    <row r="132" spans="12:13" ht="12.75">
      <c r="L132" s="6"/>
      <c r="M132" s="116"/>
    </row>
    <row r="133" spans="12:13" ht="12.75">
      <c r="L133" s="6"/>
      <c r="M133" s="116"/>
    </row>
    <row r="134" spans="12:13" ht="12.75">
      <c r="L134" s="6"/>
      <c r="M134" s="116"/>
    </row>
    <row r="135" spans="12:13" ht="12.75">
      <c r="L135" s="6"/>
      <c r="M135" s="116"/>
    </row>
    <row r="136" spans="12:13" ht="12.75">
      <c r="L136" s="6"/>
      <c r="M136" s="116"/>
    </row>
    <row r="137" spans="12:13" ht="12.75">
      <c r="L137" s="6"/>
      <c r="M137" s="116"/>
    </row>
    <row r="138" spans="12:13" ht="12.75">
      <c r="L138" s="6"/>
      <c r="M138" s="116"/>
    </row>
    <row r="139" spans="12:13" ht="12.75">
      <c r="L139" s="6"/>
      <c r="M139" s="116"/>
    </row>
    <row r="140" spans="12:13" ht="12.75">
      <c r="L140" s="6"/>
      <c r="M140" s="116"/>
    </row>
    <row r="141" spans="12:13" ht="12.75">
      <c r="L141" s="6"/>
      <c r="M141" s="116"/>
    </row>
    <row r="142" spans="12:13" ht="12.75">
      <c r="L142" s="6"/>
      <c r="M142" s="9"/>
    </row>
    <row r="143" spans="12:13" ht="12.75">
      <c r="L143" s="6"/>
      <c r="M143" s="6"/>
    </row>
    <row r="144" spans="12:13" ht="12.75">
      <c r="L144" s="6"/>
      <c r="M144" s="6"/>
    </row>
    <row r="145" spans="12:13" ht="12.75">
      <c r="L145" s="6"/>
      <c r="M145" s="161"/>
    </row>
    <row r="146" spans="12:13" ht="12.75">
      <c r="L146" s="6"/>
      <c r="M146" s="161"/>
    </row>
    <row r="147" spans="12:13" ht="12.75">
      <c r="L147" s="6"/>
      <c r="M147" s="161"/>
    </row>
    <row r="148" spans="12:13" ht="12.75">
      <c r="L148" s="6"/>
      <c r="M148" s="161"/>
    </row>
    <row r="149" spans="12:13" ht="12.75">
      <c r="L149" s="6"/>
      <c r="M149" s="161"/>
    </row>
    <row r="150" spans="12:13" ht="12.75">
      <c r="L150" s="6"/>
      <c r="M150" s="161"/>
    </row>
    <row r="151" spans="12:13" ht="12.75">
      <c r="L151" s="6"/>
      <c r="M151" s="161"/>
    </row>
    <row r="152" spans="12:13" ht="12.75">
      <c r="L152" s="6"/>
      <c r="M152" s="161"/>
    </row>
    <row r="153" spans="12:13" ht="12.75">
      <c r="L153" s="6"/>
      <c r="M153" s="161"/>
    </row>
    <row r="154" spans="12:13" ht="12.75">
      <c r="L154" s="6"/>
      <c r="M154" s="161"/>
    </row>
    <row r="155" spans="12:13" ht="12.75">
      <c r="L155" s="6"/>
      <c r="M155" s="6"/>
    </row>
    <row r="156" spans="12:13" ht="12.75">
      <c r="L156" s="6"/>
      <c r="M156" s="6"/>
    </row>
    <row r="157" spans="12:13" ht="12.75">
      <c r="L157" s="6"/>
      <c r="M157" s="6"/>
    </row>
    <row r="158" spans="12:13" ht="12.75">
      <c r="L158" s="6"/>
      <c r="M158" s="6"/>
    </row>
    <row r="159" spans="12:13" ht="12.75">
      <c r="L159" s="6"/>
      <c r="M159" s="6"/>
    </row>
    <row r="160" spans="12:13" ht="12.75">
      <c r="L160" s="6"/>
      <c r="M160" s="6"/>
    </row>
    <row r="161" spans="12:13" ht="12.75">
      <c r="L161" s="6"/>
      <c r="M161" s="6"/>
    </row>
    <row r="162" spans="12:13" ht="12.75">
      <c r="L162" s="6"/>
      <c r="M162" s="6"/>
    </row>
    <row r="163" spans="12:13" ht="12.75">
      <c r="L163" s="6"/>
      <c r="M163" s="116"/>
    </row>
    <row r="164" spans="12:13" ht="12.75">
      <c r="L164" s="6"/>
      <c r="M164" s="116"/>
    </row>
    <row r="165" spans="12:13" ht="12.75">
      <c r="L165" s="6"/>
      <c r="M165" s="116"/>
    </row>
    <row r="166" spans="12:13" ht="12.75">
      <c r="L166" s="6"/>
      <c r="M166" s="116"/>
    </row>
    <row r="167" spans="12:13" ht="12.75">
      <c r="L167" s="6"/>
      <c r="M167" s="116"/>
    </row>
    <row r="168" spans="12:13" ht="12.75">
      <c r="L168" s="6"/>
      <c r="M168" s="116"/>
    </row>
    <row r="169" spans="12:13" ht="12.75">
      <c r="L169" s="6"/>
      <c r="M169" s="116"/>
    </row>
    <row r="170" spans="12:13" ht="12.75">
      <c r="L170" s="6"/>
      <c r="M170" s="116"/>
    </row>
    <row r="171" spans="12:13" ht="12.75">
      <c r="L171" s="6"/>
      <c r="M171" s="116"/>
    </row>
    <row r="172" spans="12:13" ht="12.75">
      <c r="L172" s="6"/>
      <c r="M172" s="116"/>
    </row>
    <row r="173" spans="12:13" ht="12.75">
      <c r="L173" s="6"/>
      <c r="M173" s="116"/>
    </row>
    <row r="174" spans="12:13" ht="12.75">
      <c r="L174" s="6"/>
      <c r="M174" s="116"/>
    </row>
    <row r="175" spans="12:13" ht="12.75">
      <c r="L175" s="6"/>
      <c r="M175" s="9"/>
    </row>
    <row r="176" spans="12:13" ht="12.75">
      <c r="L176" s="6"/>
      <c r="M176" s="6"/>
    </row>
    <row r="177" spans="12:13" ht="12.75">
      <c r="L177" s="6"/>
      <c r="M177" s="6"/>
    </row>
    <row r="178" spans="12:13" ht="12.75">
      <c r="L178" s="6"/>
      <c r="M178" s="6"/>
    </row>
    <row r="179" spans="12:13" ht="12.75">
      <c r="L179" s="6"/>
      <c r="M179" s="6"/>
    </row>
    <row r="180" spans="12:13" ht="12.75">
      <c r="L180" s="6"/>
      <c r="M180" s="6"/>
    </row>
    <row r="181" spans="12:13" ht="12.75">
      <c r="L181" s="6"/>
      <c r="M181" s="6"/>
    </row>
    <row r="182" spans="12:13" ht="12.75">
      <c r="L182" s="6"/>
      <c r="M182" s="6"/>
    </row>
    <row r="183" spans="12:13" ht="12.75">
      <c r="L183" s="6"/>
      <c r="M183" s="6"/>
    </row>
    <row r="184" spans="12:13" ht="12.75">
      <c r="L184" s="6"/>
      <c r="M184" s="6"/>
    </row>
    <row r="185" spans="12:13" ht="12.75">
      <c r="L185" s="6"/>
      <c r="M185" s="6"/>
    </row>
    <row r="186" spans="12:13" ht="12.75">
      <c r="L186" s="6"/>
      <c r="M186" s="6"/>
    </row>
    <row r="187" spans="12:13" ht="12.75">
      <c r="L187" s="6"/>
      <c r="M187" s="6"/>
    </row>
    <row r="188" spans="12:13" ht="12.75">
      <c r="L188" s="6"/>
      <c r="M188" s="6"/>
    </row>
    <row r="189" spans="12:13" ht="12.75">
      <c r="L189" s="6"/>
      <c r="M189" s="6"/>
    </row>
    <row r="190" spans="12:13" ht="12.75">
      <c r="L190" s="6"/>
      <c r="M190" s="6"/>
    </row>
    <row r="191" spans="12:13" ht="12.75">
      <c r="L191" s="6"/>
      <c r="M191" s="6"/>
    </row>
    <row r="192" spans="12:13" ht="12.75">
      <c r="L192" s="6"/>
      <c r="M192" s="6"/>
    </row>
    <row r="193" spans="12:13" ht="12.75">
      <c r="L193" s="6"/>
      <c r="M193" s="6"/>
    </row>
    <row r="194" spans="12:13" ht="12.75">
      <c r="L194" s="6"/>
      <c r="M194" s="6"/>
    </row>
    <row r="195" spans="12:13" ht="12.75">
      <c r="L195" s="6"/>
      <c r="M195" s="6"/>
    </row>
    <row r="196" spans="12:13" ht="12.75">
      <c r="L196" s="6"/>
      <c r="M196" s="6"/>
    </row>
    <row r="197" spans="12:13" ht="12.75">
      <c r="L197" s="6"/>
      <c r="M197" s="6"/>
    </row>
    <row r="198" spans="12:13" ht="12.75">
      <c r="L198" s="6"/>
      <c r="M198" s="6"/>
    </row>
    <row r="199" spans="12:13" ht="12.75">
      <c r="L199" s="6"/>
      <c r="M199" s="6"/>
    </row>
    <row r="200" spans="12:13" ht="12.75">
      <c r="L200" s="6"/>
      <c r="M200" s="6"/>
    </row>
    <row r="201" spans="12:13" ht="12.75">
      <c r="L201" s="6"/>
      <c r="M201" s="6"/>
    </row>
    <row r="202" spans="12:13" ht="12.75">
      <c r="L202" s="6"/>
      <c r="M202" s="6"/>
    </row>
    <row r="203" spans="12:13" ht="12.75">
      <c r="L203" s="6"/>
      <c r="M203" s="6"/>
    </row>
    <row r="204" spans="12:13" ht="12.75">
      <c r="L204" s="6"/>
      <c r="M204" s="6"/>
    </row>
    <row r="205" spans="12:13" ht="12.75">
      <c r="L205" s="6"/>
      <c r="M205" s="6"/>
    </row>
    <row r="206" spans="12:13" ht="12.75">
      <c r="L206" s="6"/>
      <c r="M206" s="6"/>
    </row>
    <row r="207" spans="12:13" ht="12.75">
      <c r="L207" s="6"/>
      <c r="M207" s="6"/>
    </row>
    <row r="208" spans="12:13" ht="12.75">
      <c r="L208" s="6"/>
      <c r="M208" s="6"/>
    </row>
    <row r="209" spans="12:13" ht="12.75">
      <c r="L209" s="6"/>
      <c r="M209" s="6"/>
    </row>
    <row r="210" spans="12:13" ht="12.75">
      <c r="L210" s="6"/>
      <c r="M210" s="6"/>
    </row>
    <row r="211" spans="12:13" ht="12.75">
      <c r="L211" s="6"/>
      <c r="M211" s="6"/>
    </row>
    <row r="212" spans="12:13" ht="12.75">
      <c r="L212" s="6"/>
      <c r="M212" s="6"/>
    </row>
    <row r="213" spans="12:13" ht="12.75">
      <c r="L213" s="6"/>
      <c r="M213" s="6"/>
    </row>
    <row r="214" spans="12:13" ht="12.75">
      <c r="L214" s="6"/>
      <c r="M214" s="6"/>
    </row>
    <row r="215" spans="12:13" ht="12.75">
      <c r="L215" s="6"/>
      <c r="M215" s="6"/>
    </row>
    <row r="216" spans="12:13" ht="12.75">
      <c r="L216" s="6"/>
      <c r="M216" s="6"/>
    </row>
    <row r="217" spans="12:13" ht="12.75">
      <c r="L217" s="6"/>
      <c r="M217" s="6"/>
    </row>
    <row r="218" spans="12:13" ht="12.75">
      <c r="L218" s="6"/>
      <c r="M218" s="6"/>
    </row>
    <row r="219" spans="12:13" ht="12.75">
      <c r="L219" s="6"/>
      <c r="M219" s="6"/>
    </row>
    <row r="220" spans="12:13" ht="12.75">
      <c r="L220" s="6"/>
      <c r="M220" s="6"/>
    </row>
    <row r="221" spans="12:13" ht="12.75">
      <c r="L221" s="6"/>
      <c r="M221" s="6"/>
    </row>
    <row r="222" spans="12:13" ht="12.75">
      <c r="L222" s="6"/>
      <c r="M222" s="6"/>
    </row>
    <row r="223" spans="12:13" ht="12.75">
      <c r="L223" s="6"/>
      <c r="M223" s="6"/>
    </row>
    <row r="224" spans="12:13" ht="12.75">
      <c r="L224" s="6"/>
      <c r="M224" s="6"/>
    </row>
    <row r="225" spans="12:13" ht="12.75">
      <c r="L225" s="6"/>
      <c r="M225" s="6"/>
    </row>
    <row r="226" spans="12:13" ht="12.75">
      <c r="L226" s="6"/>
      <c r="M226" s="6"/>
    </row>
    <row r="227" spans="12:13" ht="12.75">
      <c r="L227" s="6"/>
      <c r="M227" s="6"/>
    </row>
    <row r="228" spans="12:13" ht="12.75">
      <c r="L228" s="6"/>
      <c r="M228" s="6"/>
    </row>
    <row r="229" spans="12:13" ht="12.75">
      <c r="L229" s="6"/>
      <c r="M229" s="6"/>
    </row>
    <row r="230" spans="12:13" ht="12.75">
      <c r="L230" s="6"/>
      <c r="M230" s="6"/>
    </row>
    <row r="231" spans="12:13" ht="12.75">
      <c r="L231" s="6"/>
      <c r="M231" s="6"/>
    </row>
    <row r="232" spans="12:13" ht="12.75">
      <c r="L232" s="6"/>
      <c r="M232" s="6"/>
    </row>
    <row r="233" spans="12:13" ht="12.75">
      <c r="L233" s="6"/>
      <c r="M233" s="6"/>
    </row>
    <row r="234" spans="12:13" ht="12.75">
      <c r="L234" s="6"/>
      <c r="M234" s="6"/>
    </row>
    <row r="235" spans="12:13" ht="12.75">
      <c r="L235" s="6"/>
      <c r="M235" s="6"/>
    </row>
    <row r="236" spans="12:13" ht="12.75">
      <c r="L236" s="6"/>
      <c r="M236" s="6"/>
    </row>
    <row r="237" spans="12:13" ht="12.75">
      <c r="L237" s="6"/>
      <c r="M237" s="6"/>
    </row>
    <row r="238" spans="12:13" ht="12.75">
      <c r="L238" s="6"/>
      <c r="M238" s="6"/>
    </row>
    <row r="239" spans="12:13" ht="12.75">
      <c r="L239" s="6"/>
      <c r="M239" s="6"/>
    </row>
    <row r="240" spans="12:13" ht="12.75">
      <c r="L240" s="6"/>
      <c r="M240" s="6"/>
    </row>
    <row r="241" spans="12:13" ht="12.75">
      <c r="L241" s="6"/>
      <c r="M241" s="6"/>
    </row>
    <row r="242" spans="12:13" ht="12.75">
      <c r="L242" s="43"/>
      <c r="M242" s="6"/>
    </row>
    <row r="243" spans="12:13" ht="12.75">
      <c r="L243" s="7"/>
      <c r="M243" s="7"/>
    </row>
    <row r="244" spans="12:13" ht="12.75">
      <c r="L244" s="7"/>
      <c r="M244" s="7"/>
    </row>
    <row r="245" spans="12:13" ht="12.75">
      <c r="L245" s="7"/>
      <c r="M245" s="7"/>
    </row>
    <row r="246" spans="12:13" ht="12.75">
      <c r="L246" s="7"/>
      <c r="M246" s="7"/>
    </row>
    <row r="247" spans="12:13" ht="12.75">
      <c r="L247" s="7"/>
      <c r="M247" s="20"/>
    </row>
    <row r="248" spans="12:13" ht="12.75">
      <c r="L248" s="7"/>
      <c r="M248" s="9"/>
    </row>
    <row r="249" spans="12:13" ht="12.75">
      <c r="L249" s="43"/>
      <c r="M249" s="6"/>
    </row>
    <row r="250" spans="12:13" ht="12.75">
      <c r="L250" s="43"/>
      <c r="M250" s="9"/>
    </row>
    <row r="251" spans="12:13" ht="12.75">
      <c r="L251" s="43"/>
      <c r="M251" s="6"/>
    </row>
    <row r="252" spans="12:13" ht="12.75">
      <c r="L252" s="43"/>
      <c r="M252" s="6"/>
    </row>
    <row r="253" spans="12:13" ht="12.75">
      <c r="L253" s="43"/>
      <c r="M253" s="6"/>
    </row>
    <row r="254" spans="12:13" ht="12.75">
      <c r="L254" s="43"/>
      <c r="M254" s="6"/>
    </row>
    <row r="255" spans="12:13" ht="12.75">
      <c r="L255" s="43"/>
      <c r="M255" s="6"/>
    </row>
    <row r="256" spans="12:13" ht="12.75">
      <c r="L256" s="43"/>
      <c r="M256" s="6"/>
    </row>
    <row r="257" spans="12:13" ht="12.75">
      <c r="L257" s="6"/>
      <c r="M257" s="6"/>
    </row>
    <row r="258" spans="12:13" ht="12.75">
      <c r="L258" s="6"/>
      <c r="M258" s="6"/>
    </row>
    <row r="259" spans="12:13" ht="12.75">
      <c r="L259" s="6"/>
      <c r="M259" s="6"/>
    </row>
    <row r="260" spans="12:13" ht="12.75">
      <c r="L260" s="6"/>
      <c r="M260" s="6"/>
    </row>
    <row r="261" spans="12:13" ht="15.75">
      <c r="L261" s="46"/>
      <c r="M261" s="6"/>
    </row>
    <row r="262" spans="12:13" ht="12.75">
      <c r="L262" s="47"/>
      <c r="M262" s="6"/>
    </row>
    <row r="263" spans="12:13" ht="12.75">
      <c r="L263" s="47"/>
      <c r="M263" s="6"/>
    </row>
    <row r="264" spans="12:13" ht="12.75">
      <c r="L264" s="47"/>
      <c r="M264" s="6"/>
    </row>
    <row r="265" spans="12:13" ht="12.75">
      <c r="L265" s="47"/>
      <c r="M265" s="6"/>
    </row>
    <row r="266" spans="12:13" ht="12.75">
      <c r="L266" s="47"/>
      <c r="M266" s="6"/>
    </row>
    <row r="267" spans="12:13" ht="12.75">
      <c r="L267" s="47"/>
      <c r="M267" s="6"/>
    </row>
    <row r="268" spans="12:13" ht="12.75">
      <c r="L268" s="47"/>
      <c r="M268" s="6"/>
    </row>
    <row r="269" spans="12:13" ht="12.75">
      <c r="L269" s="47"/>
      <c r="M269" s="6"/>
    </row>
    <row r="270" spans="12:13" ht="12.75">
      <c r="L270" s="47"/>
      <c r="M270" s="6"/>
    </row>
    <row r="271" spans="12:13" ht="12.75">
      <c r="L271" s="47"/>
      <c r="M271" s="6"/>
    </row>
    <row r="272" spans="12:13" ht="12.75">
      <c r="L272" s="47"/>
      <c r="M272" s="6"/>
    </row>
    <row r="273" spans="12:13" ht="12.75">
      <c r="L273" s="47"/>
      <c r="M273" s="6"/>
    </row>
    <row r="274" spans="12:13" ht="12.75">
      <c r="L274" s="47"/>
      <c r="M274" s="6"/>
    </row>
    <row r="275" spans="12:13" ht="12.75">
      <c r="L275" s="47"/>
      <c r="M275" s="6"/>
    </row>
    <row r="276" spans="12:13" ht="12.75">
      <c r="L276" s="47"/>
      <c r="M276" s="6"/>
    </row>
    <row r="277" spans="12:13" ht="12.75">
      <c r="L277" s="47"/>
      <c r="M277" s="6"/>
    </row>
    <row r="278" spans="12:13" ht="12.75">
      <c r="L278" s="47"/>
      <c r="M278" s="6"/>
    </row>
    <row r="279" spans="12:13" ht="12.75">
      <c r="L279" s="47"/>
      <c r="M279" s="6"/>
    </row>
    <row r="280" spans="12:13" ht="12.75">
      <c r="L280" s="47"/>
      <c r="M280" s="6"/>
    </row>
    <row r="281" spans="12:13" ht="12.75">
      <c r="L281" s="47"/>
      <c r="M281" s="6"/>
    </row>
    <row r="282" spans="12:13" ht="12.75">
      <c r="L282" s="47"/>
      <c r="M282" s="6"/>
    </row>
    <row r="283" spans="12:13" ht="12.75">
      <c r="L283" s="47"/>
      <c r="M283" s="6"/>
    </row>
    <row r="284" spans="12:13" ht="12.75">
      <c r="L284" s="47"/>
      <c r="M284" s="6"/>
    </row>
    <row r="285" spans="12:13" ht="12.75">
      <c r="L285" s="47"/>
      <c r="M285" s="6"/>
    </row>
    <row r="286" spans="12:13" ht="12.75">
      <c r="L286" s="47"/>
      <c r="M286" s="6"/>
    </row>
    <row r="287" spans="12:13" ht="12.75">
      <c r="L287" s="47"/>
      <c r="M287" s="6"/>
    </row>
    <row r="288" spans="12:13" ht="12.75">
      <c r="L288" s="47"/>
      <c r="M288" s="6"/>
    </row>
    <row r="289" spans="12:13" ht="12.75">
      <c r="L289" s="47"/>
      <c r="M289" s="6"/>
    </row>
    <row r="290" spans="12:13" ht="12.75">
      <c r="L290" s="47"/>
      <c r="M290" s="6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43" ht="12.75">
      <c r="L331" s="7"/>
      <c r="M331" s="7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80"/>
      <c r="AK331" s="80"/>
      <c r="AL331" s="80"/>
      <c r="AM331" s="80"/>
      <c r="AN331" s="81"/>
      <c r="AO331" s="82"/>
      <c r="AP331" s="82"/>
      <c r="AQ331" s="6"/>
    </row>
    <row r="332" spans="12:40" ht="12.75">
      <c r="L332" s="7"/>
      <c r="M332" s="7"/>
      <c r="X332" s="4"/>
      <c r="Y332" s="70"/>
      <c r="Z332" s="70"/>
      <c r="AA332" s="4"/>
      <c r="AB332" s="4"/>
      <c r="AC332" s="4"/>
      <c r="AD332" s="4"/>
      <c r="AE332" s="4"/>
      <c r="AF332" s="4"/>
      <c r="AG332" s="4"/>
      <c r="AH332" s="4"/>
      <c r="AI332" s="19"/>
      <c r="AJ332" s="8"/>
      <c r="AK332" s="8"/>
      <c r="AL332" s="8"/>
      <c r="AM332" s="8"/>
      <c r="AN332" s="8"/>
    </row>
    <row r="333" spans="12:40" ht="12.75">
      <c r="L333" s="7"/>
      <c r="M333" s="7"/>
      <c r="X333" s="4"/>
      <c r="Y333" s="70"/>
      <c r="Z333" s="70"/>
      <c r="AA333" s="4"/>
      <c r="AB333" s="4"/>
      <c r="AC333" s="4"/>
      <c r="AD333" s="4"/>
      <c r="AE333" s="4"/>
      <c r="AF333" s="65"/>
      <c r="AG333" s="4"/>
      <c r="AH333" s="4"/>
      <c r="AI333" s="19"/>
      <c r="AJ333" s="8"/>
      <c r="AK333" s="8"/>
      <c r="AL333" s="8"/>
      <c r="AM333" s="8"/>
      <c r="AN333" s="8"/>
    </row>
    <row r="334" spans="12:40" ht="12.75">
      <c r="L334" s="7"/>
      <c r="M334" s="7"/>
      <c r="X334" s="4"/>
      <c r="Y334" s="70"/>
      <c r="Z334" s="70"/>
      <c r="AA334" s="65"/>
      <c r="AB334" s="65"/>
      <c r="AC334" s="65"/>
      <c r="AD334" s="65"/>
      <c r="AE334" s="65"/>
      <c r="AF334" s="4"/>
      <c r="AG334" s="4"/>
      <c r="AH334" s="4"/>
      <c r="AI334" s="4"/>
      <c r="AJ334" s="4"/>
      <c r="AK334" s="4"/>
      <c r="AL334" s="19"/>
      <c r="AM334" s="4"/>
      <c r="AN334" s="4"/>
    </row>
    <row r="335" spans="12:40" ht="12.75">
      <c r="L335" s="7"/>
      <c r="M335" s="7"/>
      <c r="X335" s="4"/>
      <c r="Y335" s="4"/>
      <c r="Z335" s="4"/>
      <c r="AA335" s="4"/>
      <c r="AB335" s="4"/>
      <c r="AC335" s="4"/>
      <c r="AD335" s="4"/>
      <c r="AE335" s="4"/>
      <c r="AF335" s="78"/>
      <c r="AG335" s="4"/>
      <c r="AH335" s="5"/>
      <c r="AI335" s="4"/>
      <c r="AJ335" s="4"/>
      <c r="AK335" s="4"/>
      <c r="AL335" s="19"/>
      <c r="AM335" s="4"/>
      <c r="AN335" s="4"/>
    </row>
    <row r="336" spans="12:40" ht="12.75">
      <c r="L336" s="7"/>
      <c r="M336" s="7"/>
      <c r="X336" s="4"/>
      <c r="Y336" s="4"/>
      <c r="Z336" s="4"/>
      <c r="AA336" s="80"/>
      <c r="AB336" s="80"/>
      <c r="AC336" s="77"/>
      <c r="AD336" s="78"/>
      <c r="AE336" s="78"/>
      <c r="AF336" s="4"/>
      <c r="AG336" s="4"/>
      <c r="AH336" s="5"/>
      <c r="AI336" s="8"/>
      <c r="AJ336" s="8"/>
      <c r="AK336" s="8"/>
      <c r="AL336" s="8"/>
      <c r="AM336" s="8"/>
      <c r="AN336" s="8"/>
    </row>
    <row r="337" spans="12:40" ht="12.75">
      <c r="L337" s="7"/>
      <c r="M337" s="7"/>
      <c r="X337" s="4"/>
      <c r="Y337" s="4"/>
      <c r="Z337" s="4"/>
      <c r="AA337" s="80"/>
      <c r="AB337" s="80"/>
      <c r="AC337" s="77"/>
      <c r="AD337" s="4"/>
      <c r="AE337" s="4"/>
      <c r="AF337" s="4"/>
      <c r="AG337" s="4"/>
      <c r="AH337" s="5"/>
      <c r="AI337" s="8"/>
      <c r="AJ337" s="8"/>
      <c r="AK337" s="8"/>
      <c r="AL337" s="8"/>
      <c r="AM337" s="8"/>
      <c r="AN337" s="8"/>
    </row>
    <row r="338" spans="12:40" ht="12.75">
      <c r="L338" s="7"/>
      <c r="M338" s="7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8"/>
      <c r="AI338" s="8"/>
      <c r="AJ338" s="8"/>
      <c r="AK338" s="8"/>
      <c r="AL338" s="8"/>
      <c r="AM338" s="8"/>
      <c r="AN338" s="8"/>
    </row>
    <row r="339" spans="12:40" ht="12.75">
      <c r="L339" s="7"/>
      <c r="M339" s="7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8"/>
      <c r="AJ339" s="8"/>
      <c r="AK339" s="8"/>
      <c r="AL339" s="8"/>
      <c r="AM339" s="8"/>
      <c r="AN339" s="8"/>
    </row>
    <row r="340" spans="12:40" ht="12.75">
      <c r="L340" s="7"/>
      <c r="M340" s="7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8"/>
      <c r="AJ340" s="8"/>
      <c r="AK340" s="8"/>
      <c r="AL340" s="8"/>
      <c r="AM340" s="8"/>
      <c r="AN340" s="8"/>
    </row>
    <row r="341" spans="12:40" ht="12.75">
      <c r="L341" s="7"/>
      <c r="M341" s="7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8"/>
      <c r="AI341" s="8"/>
      <c r="AJ341" s="8"/>
      <c r="AK341" s="8"/>
      <c r="AL341" s="8"/>
      <c r="AM341" s="8"/>
      <c r="AN341" s="8"/>
    </row>
    <row r="342" spans="12:40" ht="12.75">
      <c r="L342" s="7"/>
      <c r="M342" s="7"/>
      <c r="X342" s="4"/>
      <c r="Y342" s="4"/>
      <c r="Z342" s="4"/>
      <c r="AA342" s="19"/>
      <c r="AB342" s="4"/>
      <c r="AC342" s="4"/>
      <c r="AD342" s="4"/>
      <c r="AE342" s="4"/>
      <c r="AF342" s="4"/>
      <c r="AG342" s="4"/>
      <c r="AH342" s="4"/>
      <c r="AI342" s="8"/>
      <c r="AJ342" s="8"/>
      <c r="AK342" s="8"/>
      <c r="AL342" s="8"/>
      <c r="AM342" s="8"/>
      <c r="AN342" s="8"/>
    </row>
    <row r="343" spans="12:40" ht="12.75">
      <c r="L343" s="7"/>
      <c r="M343" s="7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8"/>
      <c r="AJ343" s="8"/>
      <c r="AK343" s="8"/>
      <c r="AL343" s="8"/>
      <c r="AM343" s="8"/>
      <c r="AN343" s="8"/>
    </row>
    <row r="344" spans="12:40" ht="12.75">
      <c r="L344" s="7"/>
      <c r="M344" s="7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8"/>
      <c r="AJ344" s="8"/>
      <c r="AK344" s="8"/>
      <c r="AL344" s="8"/>
      <c r="AM344" s="8"/>
      <c r="AN344" s="8"/>
    </row>
    <row r="345" spans="12:40" ht="12.75">
      <c r="L345" s="7"/>
      <c r="M345" s="7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</row>
    <row r="346" spans="12:13" ht="12.75">
      <c r="L346" s="6"/>
      <c r="M346" s="6"/>
    </row>
    <row r="347" spans="12:13" ht="12.75">
      <c r="L347" s="48"/>
      <c r="M347" s="6"/>
    </row>
    <row r="348" spans="12:13" ht="12.75">
      <c r="L348" s="48"/>
      <c r="M348" s="6"/>
    </row>
    <row r="349" spans="12:13" ht="12.75">
      <c r="L349" s="48"/>
      <c r="M349" s="48"/>
    </row>
    <row r="350" spans="12:13" ht="12.75">
      <c r="L350" s="48"/>
      <c r="M350" s="26"/>
    </row>
    <row r="351" spans="12:13" ht="12.75">
      <c r="L351" s="48"/>
      <c r="M351" s="26"/>
    </row>
    <row r="352" spans="12:13" ht="12.75">
      <c r="L352" s="48"/>
      <c r="M352" s="6"/>
    </row>
    <row r="353" spans="12:13" ht="12.75">
      <c r="L353" s="48"/>
      <c r="M353" s="6"/>
    </row>
    <row r="354" spans="12:13" ht="12.75">
      <c r="L354" s="48"/>
      <c r="M354" s="6"/>
    </row>
    <row r="355" spans="12:13" ht="12.75">
      <c r="L355" s="48"/>
      <c r="M355" s="6"/>
    </row>
    <row r="356" spans="12:13" ht="12.75">
      <c r="L356" s="6"/>
      <c r="M356" s="6"/>
    </row>
    <row r="357" spans="12:13" ht="12.75">
      <c r="L357" s="6"/>
      <c r="M357" s="6"/>
    </row>
    <row r="358" spans="12:13" ht="12.75">
      <c r="L358" s="9"/>
      <c r="M358" s="6"/>
    </row>
    <row r="359" spans="12:13" ht="12.75">
      <c r="L359" s="9"/>
      <c r="M359" s="6"/>
    </row>
    <row r="360" spans="12:13" ht="12.75">
      <c r="L360" s="48"/>
      <c r="M360" s="6"/>
    </row>
    <row r="361" spans="12:13" ht="12.75">
      <c r="L361" s="26"/>
      <c r="M361" s="6"/>
    </row>
    <row r="362" spans="12:13" ht="12.75">
      <c r="L362" s="26"/>
      <c r="M362" s="6"/>
    </row>
    <row r="363" spans="12:13" ht="12.75">
      <c r="L363" s="6"/>
      <c r="M363" s="6"/>
    </row>
    <row r="364" spans="12:13" ht="12.75">
      <c r="L364" s="6"/>
      <c r="M364" s="6"/>
    </row>
    <row r="365" spans="12:13" ht="12.75">
      <c r="L365" s="6"/>
      <c r="M365" s="6"/>
    </row>
    <row r="366" spans="12:13" ht="12.75">
      <c r="L366" s="6"/>
      <c r="M366" s="6"/>
    </row>
    <row r="367" spans="12:13" ht="12.75">
      <c r="L367" s="6"/>
      <c r="M367" s="6"/>
    </row>
    <row r="368" spans="12:13" ht="12.75">
      <c r="L368" s="6"/>
      <c r="M368" s="6"/>
    </row>
    <row r="369" spans="12:13" ht="12.75">
      <c r="L369" s="6"/>
      <c r="M369" s="6"/>
    </row>
    <row r="370" spans="12:13" ht="12.75">
      <c r="L370" s="6"/>
      <c r="M370" s="6"/>
    </row>
    <row r="371" spans="12:13" ht="12.75">
      <c r="L371" s="6"/>
      <c r="M371" s="6"/>
    </row>
    <row r="372" spans="12:13" ht="12.75">
      <c r="L372" s="6"/>
      <c r="M372" s="6"/>
    </row>
    <row r="373" spans="12:13" ht="12.75">
      <c r="L373" s="6"/>
      <c r="M373" s="6"/>
    </row>
    <row r="374" spans="12:13" ht="12.75">
      <c r="L374" s="6"/>
      <c r="M374" s="6"/>
    </row>
    <row r="375" spans="12:13" ht="12.75">
      <c r="L375" s="6"/>
      <c r="M375" s="6"/>
    </row>
    <row r="376" spans="12:13" ht="12.75">
      <c r="L376" s="6"/>
      <c r="M376" s="6"/>
    </row>
    <row r="377" spans="12:13" ht="12.75">
      <c r="L377" s="6"/>
      <c r="M377" s="6"/>
    </row>
    <row r="378" spans="12:13" ht="12.75">
      <c r="L378" s="6"/>
      <c r="M378" s="6"/>
    </row>
    <row r="379" spans="12:13" ht="12.75">
      <c r="L379" s="6"/>
      <c r="M379" s="6"/>
    </row>
    <row r="380" spans="12:13" ht="12.75">
      <c r="L380" s="6"/>
      <c r="M380" s="6"/>
    </row>
    <row r="381" spans="12:13" ht="12.75">
      <c r="L381" s="6"/>
      <c r="M381" s="6"/>
    </row>
    <row r="382" spans="12:13" ht="12.75">
      <c r="L382" s="6"/>
      <c r="M382" s="6"/>
    </row>
    <row r="383" spans="12:13" ht="12.75">
      <c r="L383" s="6"/>
      <c r="M383" s="6"/>
    </row>
    <row r="384" spans="12:13" ht="12.75">
      <c r="L384" s="6"/>
      <c r="M384" s="6"/>
    </row>
    <row r="385" spans="12:13" ht="12.75">
      <c r="L385" s="6"/>
      <c r="M385" s="6"/>
    </row>
    <row r="386" spans="12:13" ht="12.75">
      <c r="L386" s="6"/>
      <c r="M386" s="6"/>
    </row>
    <row r="387" spans="12:13" ht="12.75">
      <c r="L387" s="6"/>
      <c r="M387" s="6"/>
    </row>
    <row r="388" spans="12:13" ht="12.75">
      <c r="L388" s="6"/>
      <c r="M388" s="6"/>
    </row>
    <row r="389" spans="12:13" ht="12.75">
      <c r="L389" s="6"/>
      <c r="M389" s="6"/>
    </row>
    <row r="390" spans="12:13" ht="12.75">
      <c r="L390" s="6"/>
      <c r="M390" s="6"/>
    </row>
    <row r="391" spans="12:13" ht="12.75">
      <c r="L391" s="6"/>
      <c r="M391" s="6"/>
    </row>
    <row r="392" spans="12:13" ht="12.75">
      <c r="L392" s="6"/>
      <c r="M392" s="6"/>
    </row>
    <row r="393" spans="12:13" ht="12.75">
      <c r="L393" s="6"/>
      <c r="M393" s="6"/>
    </row>
    <row r="394" spans="12:13" ht="12.75">
      <c r="L394" s="6"/>
      <c r="M394" s="6"/>
    </row>
    <row r="395" spans="12:13" ht="12.75">
      <c r="L395" s="6"/>
      <c r="M395" s="6"/>
    </row>
    <row r="396" spans="12:13" ht="12.75">
      <c r="L396" s="6"/>
      <c r="M396" s="6"/>
    </row>
    <row r="397" spans="12:13" ht="12.75">
      <c r="L397" s="6"/>
      <c r="M397" s="6"/>
    </row>
    <row r="398" spans="12:13" ht="12.75">
      <c r="L398" s="6"/>
      <c r="M398" s="6"/>
    </row>
    <row r="399" spans="12:13" ht="12.75">
      <c r="L399" s="6"/>
      <c r="M399" s="6"/>
    </row>
    <row r="400" spans="12:13" ht="12.75">
      <c r="L400" s="26"/>
      <c r="M400" s="6"/>
    </row>
    <row r="401" spans="12:13" ht="12.75">
      <c r="L401" s="6"/>
      <c r="M401" s="48"/>
    </row>
    <row r="402" spans="12:13" ht="12.75">
      <c r="L402" s="6"/>
      <c r="M402" s="48"/>
    </row>
    <row r="403" spans="12:13" ht="12.75">
      <c r="L403" s="6"/>
      <c r="M403" s="48"/>
    </row>
    <row r="404" spans="12:13" ht="12.75">
      <c r="L404" s="6"/>
      <c r="M404" s="48"/>
    </row>
    <row r="405" spans="12:13" ht="12.75">
      <c r="L405" s="6"/>
      <c r="M405" s="48"/>
    </row>
    <row r="406" spans="12:13" ht="12.75">
      <c r="L406" s="6"/>
      <c r="M406" s="48"/>
    </row>
    <row r="407" spans="12:13" ht="12.75">
      <c r="L407" s="6"/>
      <c r="M407" s="48"/>
    </row>
    <row r="408" spans="12:13" ht="12.75">
      <c r="L408" s="6"/>
      <c r="M408" s="7"/>
    </row>
    <row r="409" spans="12:13" ht="12.75">
      <c r="L409" s="6"/>
      <c r="M409" s="7"/>
    </row>
    <row r="410" spans="12:13" ht="12.75">
      <c r="L410" s="6"/>
      <c r="M410" s="7"/>
    </row>
    <row r="411" spans="12:13" ht="12.75">
      <c r="L411" s="6"/>
      <c r="M411" s="7"/>
    </row>
    <row r="412" spans="12:13" ht="12.75">
      <c r="L412" s="6"/>
      <c r="M412" s="7"/>
    </row>
    <row r="413" spans="12:13" ht="12.75">
      <c r="L413" s="6"/>
      <c r="M413" s="7"/>
    </row>
    <row r="414" spans="12:13" ht="12.75">
      <c r="L414" s="6"/>
      <c r="M414" s="7"/>
    </row>
    <row r="415" spans="12:13" ht="12.75">
      <c r="L415" s="6"/>
      <c r="M415" s="7"/>
    </row>
    <row r="416" spans="12:13" ht="12.75">
      <c r="L416" s="6"/>
      <c r="M416" s="49"/>
    </row>
    <row r="417" spans="12:13" ht="12.75">
      <c r="L417" s="6"/>
      <c r="M417" s="50"/>
    </row>
    <row r="418" spans="12:13" ht="12.75">
      <c r="L418" s="6"/>
      <c r="M418" s="50"/>
    </row>
    <row r="419" spans="12:13" ht="12.75">
      <c r="L419" s="6"/>
      <c r="M419" s="50"/>
    </row>
    <row r="420" spans="12:13" ht="12.75">
      <c r="L420" s="6"/>
      <c r="M420" s="50"/>
    </row>
    <row r="421" spans="12:13" ht="12.75">
      <c r="L421" s="6"/>
      <c r="M421" s="83"/>
    </row>
    <row r="422" spans="12:13" ht="12.75">
      <c r="L422" s="6"/>
      <c r="M422" s="22"/>
    </row>
    <row r="423" spans="12:13" ht="12.75">
      <c r="L423" s="6"/>
      <c r="M423" s="50"/>
    </row>
    <row r="424" spans="12:13" ht="12.75">
      <c r="L424" s="6"/>
      <c r="M424" s="6"/>
    </row>
    <row r="425" spans="12:13" ht="12.75">
      <c r="L425" s="6"/>
      <c r="M425" s="6"/>
    </row>
    <row r="426" spans="12:13" ht="12.75">
      <c r="L426" s="6"/>
      <c r="M426" s="6"/>
    </row>
    <row r="427" spans="12:13" ht="12.75">
      <c r="L427" s="6"/>
      <c r="M427" s="6"/>
    </row>
    <row r="428" spans="12:13" ht="12.75">
      <c r="L428" s="84"/>
      <c r="M428" s="6"/>
    </row>
    <row r="429" spans="12:13" ht="12.75">
      <c r="L429" s="49"/>
      <c r="M429" s="6"/>
    </row>
    <row r="430" spans="12:13" ht="12.75">
      <c r="L430" s="52"/>
      <c r="M430" s="6"/>
    </row>
    <row r="431" spans="12:13" ht="12.75">
      <c r="L431" s="21"/>
      <c r="M431" s="6"/>
    </row>
    <row r="432" spans="12:13" ht="12.75">
      <c r="L432" s="21"/>
      <c r="M432" s="6"/>
    </row>
    <row r="433" spans="12:13" ht="12.75">
      <c r="L433" s="21"/>
      <c r="M433" s="6"/>
    </row>
    <row r="434" spans="12:13" ht="12.75">
      <c r="L434" s="21"/>
      <c r="M434" s="6"/>
    </row>
    <row r="435" spans="12:13" ht="12.75">
      <c r="L435" s="21"/>
      <c r="M435" s="6"/>
    </row>
    <row r="436" spans="12:13" ht="12.75">
      <c r="L436" s="21"/>
      <c r="M436" s="6"/>
    </row>
    <row r="437" spans="12:13" ht="12.75">
      <c r="L437" s="21"/>
      <c r="M437" s="6"/>
    </row>
    <row r="438" spans="12:13" ht="12.75">
      <c r="L438" s="21"/>
      <c r="M438" s="6"/>
    </row>
    <row r="439" spans="12:13" ht="12.75">
      <c r="L439" s="84"/>
      <c r="M439" s="6"/>
    </row>
    <row r="440" spans="12:13" ht="12.75">
      <c r="L440" s="49"/>
      <c r="M440" s="6"/>
    </row>
    <row r="441" spans="12:13" ht="12.75">
      <c r="L441" s="52"/>
      <c r="M441" s="6"/>
    </row>
    <row r="442" spans="12:13" ht="12.75">
      <c r="L442" s="21"/>
      <c r="M442" s="6"/>
    </row>
    <row r="443" spans="12:13" ht="12.75">
      <c r="L443" s="21"/>
      <c r="M443" s="6"/>
    </row>
    <row r="444" spans="12:13" ht="12.75">
      <c r="L444" s="21"/>
      <c r="M444" s="6"/>
    </row>
    <row r="445" spans="12:13" ht="12.75">
      <c r="L445" s="21"/>
      <c r="M445" s="6"/>
    </row>
    <row r="446" spans="12:13" ht="12.75">
      <c r="L446" s="21"/>
      <c r="M446" s="6"/>
    </row>
    <row r="447" spans="12:13" ht="12.75">
      <c r="L447" s="21"/>
      <c r="M447" s="6"/>
    </row>
    <row r="448" spans="12:13" ht="12.75">
      <c r="L448" s="84"/>
      <c r="M448" s="6"/>
    </row>
    <row r="449" spans="12:13" ht="12.75">
      <c r="L449" s="6"/>
      <c r="M449" s="6"/>
    </row>
    <row r="450" spans="12:13" ht="12.75">
      <c r="L450" s="6"/>
      <c r="M450" s="6"/>
    </row>
    <row r="451" spans="12:13" ht="12.75">
      <c r="L451" s="6"/>
      <c r="M451" s="6"/>
    </row>
    <row r="452" spans="12:13" ht="12.75">
      <c r="L452" s="6"/>
      <c r="M452" s="6"/>
    </row>
    <row r="453" spans="12:13" ht="12.75">
      <c r="L453" s="6"/>
      <c r="M453" s="6"/>
    </row>
    <row r="454" spans="12:13" ht="12.75">
      <c r="L454" s="6"/>
      <c r="M454" s="6"/>
    </row>
    <row r="455" spans="12:13" ht="12.75">
      <c r="L455" s="6"/>
      <c r="M455" s="6"/>
    </row>
    <row r="456" spans="12:13" ht="12.75">
      <c r="L456" s="6"/>
      <c r="M456" s="6"/>
    </row>
    <row r="457" spans="12:13" ht="12.75">
      <c r="L457" s="6"/>
      <c r="M457" s="6"/>
    </row>
    <row r="458" spans="12:13" ht="12.75">
      <c r="L458" s="6"/>
      <c r="M458" s="6"/>
    </row>
    <row r="459" spans="12:13" ht="12.75">
      <c r="L459" s="6"/>
      <c r="M459" s="6"/>
    </row>
    <row r="460" spans="12:13" ht="12.75">
      <c r="L460" s="6"/>
      <c r="M460" s="6"/>
    </row>
    <row r="461" spans="12:13" ht="12.75">
      <c r="L461" s="6"/>
      <c r="M461" s="6"/>
    </row>
    <row r="462" spans="12:13" ht="12.75">
      <c r="L462" s="6"/>
      <c r="M462" s="6"/>
    </row>
    <row r="463" spans="12:13" ht="12.75">
      <c r="L463" s="6"/>
      <c r="M463" s="6"/>
    </row>
    <row r="464" spans="12:13" ht="12.75">
      <c r="L464" s="6"/>
      <c r="M464" s="6"/>
    </row>
    <row r="465" spans="12:13" ht="12.75">
      <c r="L465" s="6"/>
      <c r="M465" s="6"/>
    </row>
    <row r="466" spans="12:13" ht="12.75">
      <c r="L466" s="6"/>
      <c r="M466" s="6"/>
    </row>
    <row r="467" spans="12:13" ht="12.75">
      <c r="L467" s="6"/>
      <c r="M467" s="6"/>
    </row>
    <row r="468" spans="12:13" ht="12.75">
      <c r="L468" s="6"/>
      <c r="M468" s="6"/>
    </row>
    <row r="469" spans="12:13" ht="12.75">
      <c r="L469" s="6"/>
      <c r="M469" s="6"/>
    </row>
    <row r="470" spans="12:13" ht="12.75">
      <c r="L470" s="6"/>
      <c r="M470" s="6"/>
    </row>
    <row r="471" spans="12:13" ht="12.75">
      <c r="L471" s="6"/>
      <c r="M471" s="6"/>
    </row>
    <row r="472" spans="12:13" ht="12.75">
      <c r="L472" s="6"/>
      <c r="M472" s="6"/>
    </row>
    <row r="473" spans="12:13" ht="12.75">
      <c r="L473" s="6"/>
      <c r="M473" s="6"/>
    </row>
    <row r="474" spans="12:13" ht="12.75">
      <c r="L474" s="6"/>
      <c r="M474" s="6"/>
    </row>
    <row r="475" spans="12:13" ht="12.75">
      <c r="L475" s="6"/>
      <c r="M475" s="6"/>
    </row>
    <row r="476" spans="12:13" ht="12.75">
      <c r="L476" s="6"/>
      <c r="M476" s="6"/>
    </row>
    <row r="477" spans="12:13" ht="12.75">
      <c r="L477" s="6"/>
      <c r="M477" s="6"/>
    </row>
    <row r="478" spans="12:13" ht="12.75">
      <c r="L478" s="6"/>
      <c r="M478" s="6"/>
    </row>
    <row r="479" spans="12:13" ht="12.75">
      <c r="L479" s="6"/>
      <c r="M479" s="6"/>
    </row>
    <row r="480" spans="12:13" ht="12.75">
      <c r="L480" s="6"/>
      <c r="M480" s="6"/>
    </row>
    <row r="481" spans="12:13" ht="12.75">
      <c r="L481" s="6"/>
      <c r="M481" s="6"/>
    </row>
    <row r="482" spans="12:13" ht="12.75">
      <c r="L482" s="6"/>
      <c r="M482" s="6"/>
    </row>
    <row r="483" spans="12:13" ht="12.75">
      <c r="L483" s="6"/>
      <c r="M483" s="6"/>
    </row>
    <row r="484" spans="12:13" ht="12.75">
      <c r="L484" s="6"/>
      <c r="M484" s="6"/>
    </row>
    <row r="485" spans="12:13" ht="12.75">
      <c r="L485" s="6"/>
      <c r="M485" s="6"/>
    </row>
    <row r="486" spans="12:13" ht="12.75">
      <c r="L486" s="6"/>
      <c r="M486" s="6"/>
    </row>
    <row r="487" spans="12:13" ht="12.75">
      <c r="L487" s="6"/>
      <c r="M487" s="6"/>
    </row>
    <row r="488" spans="12:13" ht="12.75">
      <c r="L488" s="6"/>
      <c r="M488" s="6"/>
    </row>
    <row r="489" spans="12:13" ht="12.75">
      <c r="L489" s="6"/>
      <c r="M489" s="6"/>
    </row>
    <row r="490" spans="12:13" ht="12.75">
      <c r="L490" s="6"/>
      <c r="M490" s="6"/>
    </row>
    <row r="491" spans="12:13" ht="12.75">
      <c r="L491" s="6"/>
      <c r="M491" s="6"/>
    </row>
    <row r="492" spans="12:13" ht="12.75">
      <c r="L492" s="6"/>
      <c r="M492" s="6"/>
    </row>
    <row r="493" spans="12:13" ht="12.75">
      <c r="L493" s="6"/>
      <c r="M493" s="6"/>
    </row>
    <row r="494" spans="12:13" ht="12.75">
      <c r="L494" s="6"/>
      <c r="M494" s="6"/>
    </row>
    <row r="495" spans="12:13" ht="12.75">
      <c r="L495" s="6"/>
      <c r="M495" s="6"/>
    </row>
    <row r="496" spans="12:13" ht="12.75">
      <c r="L496" s="6"/>
      <c r="M496" s="6"/>
    </row>
    <row r="497" spans="12:13" ht="12.75">
      <c r="L497" s="6"/>
      <c r="M497" s="6"/>
    </row>
    <row r="498" spans="12:13" ht="12.75">
      <c r="L498" s="6"/>
      <c r="M498" s="25"/>
    </row>
    <row r="499" spans="12:13" ht="12.75">
      <c r="L499" s="6"/>
      <c r="M499" s="25"/>
    </row>
    <row r="500" spans="12:13" ht="12.75">
      <c r="L500" s="6"/>
      <c r="M500" s="26"/>
    </row>
    <row r="501" spans="12:13" ht="12.75">
      <c r="L501" s="6"/>
      <c r="M501" s="26"/>
    </row>
    <row r="502" spans="12:13" ht="12.75">
      <c r="L502" s="6"/>
      <c r="M502" s="26"/>
    </row>
    <row r="503" spans="12:13" ht="12.75">
      <c r="L503" s="6"/>
      <c r="M503" s="25"/>
    </row>
    <row r="504" spans="12:13" ht="12.75">
      <c r="L504" s="6"/>
      <c r="M504" s="25"/>
    </row>
    <row r="505" spans="12:13" ht="12.75">
      <c r="L505" s="6"/>
      <c r="M505" s="25"/>
    </row>
    <row r="506" spans="12:13" ht="12.75">
      <c r="L506" s="6"/>
      <c r="M506" s="25"/>
    </row>
    <row r="507" spans="12:13" ht="12.75">
      <c r="L507" s="6"/>
      <c r="M507" s="26"/>
    </row>
    <row r="508" spans="12:13" ht="12.75">
      <c r="L508" s="6"/>
      <c r="M508" s="26"/>
    </row>
    <row r="509" spans="12:13" ht="12.75">
      <c r="L509" s="26"/>
      <c r="M509" s="26"/>
    </row>
    <row r="510" spans="12:13" ht="12.75">
      <c r="L510" s="26"/>
      <c r="M510" s="26"/>
    </row>
    <row r="511" spans="12:13" ht="12.75">
      <c r="L511" s="26"/>
      <c r="M511" s="26"/>
    </row>
    <row r="512" spans="12:13" ht="12.75">
      <c r="L512" s="26"/>
      <c r="M512" s="26"/>
    </row>
    <row r="513" spans="12:13" ht="12.75">
      <c r="L513" s="26"/>
      <c r="M513" s="26"/>
    </row>
    <row r="514" spans="12:13" ht="12.75">
      <c r="L514" s="26"/>
      <c r="M514" s="26"/>
    </row>
    <row r="515" spans="12:13" ht="12.75">
      <c r="L515" s="26"/>
      <c r="M515" s="26"/>
    </row>
    <row r="516" spans="12:13" ht="12.75">
      <c r="L516" s="26"/>
      <c r="M516" s="26"/>
    </row>
    <row r="517" spans="12:13" ht="12.75">
      <c r="L517" s="26"/>
      <c r="M517" s="26"/>
    </row>
    <row r="518" spans="12:13" ht="12.75">
      <c r="L518" s="26"/>
      <c r="M518" s="26"/>
    </row>
    <row r="519" spans="12:13" ht="12.75">
      <c r="L519" s="26"/>
      <c r="M519" s="26"/>
    </row>
    <row r="520" spans="12:13" ht="12.75">
      <c r="L520" s="26"/>
      <c r="M520" s="26"/>
    </row>
    <row r="521" spans="12:13" ht="12.75">
      <c r="L521" s="26"/>
      <c r="M521" s="26"/>
    </row>
    <row r="522" spans="12:13" ht="12.75">
      <c r="L522" s="26"/>
      <c r="M522" s="26"/>
    </row>
    <row r="523" spans="12:13" ht="12.75">
      <c r="L523" s="26"/>
      <c r="M523" s="26"/>
    </row>
    <row r="524" spans="12:13" ht="12.75">
      <c r="L524" s="26"/>
      <c r="M524" s="26"/>
    </row>
    <row r="525" spans="12:13" ht="12.75">
      <c r="L525" s="26"/>
      <c r="M525" s="26"/>
    </row>
    <row r="526" spans="12:13" ht="12.75">
      <c r="L526" s="26"/>
      <c r="M526" s="26"/>
    </row>
    <row r="527" spans="12:13" ht="12.75">
      <c r="L527" s="26"/>
      <c r="M527" s="26"/>
    </row>
    <row r="528" spans="12:13" ht="12.75">
      <c r="L528" s="26"/>
      <c r="M528" s="26"/>
    </row>
    <row r="529" spans="12:13" ht="12.75">
      <c r="L529" s="26"/>
      <c r="M529" s="26"/>
    </row>
    <row r="530" spans="12:13" ht="12.75">
      <c r="L530" s="26"/>
      <c r="M530" s="26"/>
    </row>
    <row r="531" spans="12:13" ht="12.75">
      <c r="L531" s="26"/>
      <c r="M531" s="26"/>
    </row>
    <row r="532" spans="12:13" ht="12.75">
      <c r="L532" s="26"/>
      <c r="M532" s="26"/>
    </row>
    <row r="533" spans="12:13" ht="12.75">
      <c r="L533" s="26"/>
      <c r="M533" s="26"/>
    </row>
    <row r="534" spans="12:13" ht="12.75">
      <c r="L534" s="26"/>
      <c r="M534" s="26"/>
    </row>
    <row r="535" spans="12:13" ht="12.75">
      <c r="L535" s="6"/>
      <c r="M535" s="26"/>
    </row>
    <row r="536" spans="12:13" ht="12.75">
      <c r="L536" s="6"/>
      <c r="M536" s="26"/>
    </row>
    <row r="537" spans="12:13" ht="12.75">
      <c r="L537" s="6"/>
      <c r="M537" s="26"/>
    </row>
    <row r="538" spans="12:13" ht="12.75">
      <c r="L538" s="6"/>
      <c r="M538" s="26"/>
    </row>
    <row r="539" spans="12:13" ht="12.75">
      <c r="L539" s="6"/>
      <c r="M539" s="26"/>
    </row>
    <row r="540" spans="12:13" ht="12.75">
      <c r="L540" s="6"/>
      <c r="M540" s="26"/>
    </row>
    <row r="541" spans="12:13" ht="12.75">
      <c r="L541" s="6"/>
      <c r="M541" s="26"/>
    </row>
    <row r="542" spans="12:13" ht="12.75">
      <c r="L542" s="6"/>
      <c r="M542" s="26"/>
    </row>
    <row r="543" spans="12:13" ht="12.75">
      <c r="L543" s="6"/>
      <c r="M543" s="26"/>
    </row>
    <row r="544" spans="12:13" ht="12.75">
      <c r="L544" s="6"/>
      <c r="M544" s="26"/>
    </row>
    <row r="545" spans="12:13" ht="12.75">
      <c r="L545" s="65"/>
      <c r="M545" s="26"/>
    </row>
    <row r="546" spans="12:13" ht="12.75">
      <c r="L546" s="6"/>
      <c r="M546" s="26"/>
    </row>
    <row r="547" spans="12:13" ht="12.75">
      <c r="L547" s="79"/>
      <c r="M547" s="26"/>
    </row>
    <row r="548" spans="12:13" ht="12.75">
      <c r="L548" s="6"/>
      <c r="M548" s="25"/>
    </row>
    <row r="549" spans="12:13" ht="12.75">
      <c r="L549" s="6"/>
      <c r="M549" s="26"/>
    </row>
    <row r="550" spans="12:13" ht="12.75">
      <c r="L550" s="6"/>
      <c r="M550" s="26"/>
    </row>
    <row r="551" spans="12:13" ht="12.75">
      <c r="L551" s="6"/>
      <c r="M551" s="9"/>
    </row>
    <row r="552" spans="12:13" ht="12.75">
      <c r="L552" s="6"/>
      <c r="M552" s="6"/>
    </row>
    <row r="553" spans="12:13" ht="12.75">
      <c r="L553" s="6"/>
      <c r="M553" s="6"/>
    </row>
    <row r="554" spans="12:13" ht="12.75">
      <c r="L554" s="6"/>
      <c r="M554" s="6"/>
    </row>
    <row r="555" spans="12:13" ht="12.75">
      <c r="L555" s="6"/>
      <c r="M555" s="6"/>
    </row>
    <row r="556" spans="12:13" ht="12.75">
      <c r="L556" s="6"/>
      <c r="M556" s="6"/>
    </row>
    <row r="557" spans="12:13" ht="12.75">
      <c r="L557" s="26"/>
      <c r="M557" s="6"/>
    </row>
    <row r="558" spans="12:13" ht="12.75">
      <c r="L558" s="26"/>
      <c r="M558" s="6"/>
    </row>
    <row r="559" spans="12:13" ht="12.75">
      <c r="L559" s="129"/>
      <c r="M559" s="72"/>
    </row>
    <row r="560" spans="12:13" ht="12.75">
      <c r="L560" s="6"/>
      <c r="M560" s="72"/>
    </row>
    <row r="561" spans="12:13" ht="12.75">
      <c r="L561" s="6"/>
      <c r="M561" s="72"/>
    </row>
    <row r="562" spans="12:13" ht="12.75">
      <c r="L562" s="26"/>
      <c r="M562" s="72"/>
    </row>
    <row r="563" spans="12:13" ht="12.75">
      <c r="L563" s="26"/>
      <c r="M563" s="72"/>
    </row>
    <row r="564" spans="12:13" ht="12.75">
      <c r="L564" s="26"/>
      <c r="M564" s="25"/>
    </row>
    <row r="565" spans="12:13" ht="12.75">
      <c r="L565" s="26"/>
      <c r="M565" s="72"/>
    </row>
    <row r="566" spans="12:13" ht="12.75">
      <c r="L566" s="26"/>
      <c r="M566" s="26"/>
    </row>
    <row r="567" spans="12:13" ht="12.75">
      <c r="L567" s="26"/>
      <c r="M567" s="26"/>
    </row>
    <row r="568" spans="12:13" ht="12.75">
      <c r="L568" s="26"/>
      <c r="M568" s="26"/>
    </row>
    <row r="569" spans="12:13" ht="12.75">
      <c r="L569" s="26"/>
      <c r="M569" s="26"/>
    </row>
    <row r="570" spans="12:13" ht="12.75">
      <c r="L570" s="26"/>
      <c r="M570" s="26"/>
    </row>
    <row r="571" spans="12:13" ht="12.75">
      <c r="L571" s="26"/>
      <c r="M571" s="26"/>
    </row>
    <row r="572" spans="12:13" ht="12.75">
      <c r="L572" s="26"/>
      <c r="M572" s="26"/>
    </row>
    <row r="573" spans="12:13" ht="12.75">
      <c r="L573" s="26"/>
      <c r="M573" s="26"/>
    </row>
    <row r="574" spans="12:13" ht="12.75">
      <c r="L574" s="26"/>
      <c r="M574" s="26"/>
    </row>
    <row r="575" spans="12:13" ht="12.75">
      <c r="L575" s="26"/>
      <c r="M575" s="26"/>
    </row>
    <row r="576" spans="12:13" ht="12.75">
      <c r="L576" s="26"/>
      <c r="M576" s="26"/>
    </row>
    <row r="577" spans="12:13" ht="12.75">
      <c r="L577" s="26"/>
      <c r="M577" s="26"/>
    </row>
    <row r="578" spans="12:13" ht="12.75">
      <c r="L578" s="26"/>
      <c r="M578" s="26"/>
    </row>
    <row r="579" spans="12:13" ht="12.75">
      <c r="L579" s="26"/>
      <c r="M579" s="26"/>
    </row>
    <row r="580" spans="12:13" ht="12.75">
      <c r="L580" s="26"/>
      <c r="M580" s="26"/>
    </row>
    <row r="581" spans="12:13" ht="12.75">
      <c r="L581" s="26"/>
      <c r="M581" s="26"/>
    </row>
    <row r="582" spans="12:13" ht="12.75">
      <c r="L582" s="26"/>
      <c r="M582" s="26"/>
    </row>
    <row r="583" spans="12:13" ht="12.75">
      <c r="L583" s="26"/>
      <c r="M583" s="25"/>
    </row>
    <row r="584" spans="12:13" ht="12.75">
      <c r="L584" s="26"/>
      <c r="M584" s="6"/>
    </row>
    <row r="585" spans="12:13" ht="12.75">
      <c r="L585" s="26"/>
      <c r="M585" s="48"/>
    </row>
    <row r="586" spans="12:13" ht="12.75">
      <c r="L586" s="26"/>
      <c r="M586" s="48"/>
    </row>
    <row r="587" spans="12:13" ht="12.75">
      <c r="L587" s="26"/>
      <c r="M587" s="48"/>
    </row>
    <row r="588" spans="12:13" ht="12.75">
      <c r="L588" s="26"/>
      <c r="M588" s="48"/>
    </row>
    <row r="589" spans="12:13" ht="12.75">
      <c r="L589" s="26"/>
      <c r="M589" s="48"/>
    </row>
    <row r="590" spans="12:13" ht="12.75">
      <c r="L590" s="26"/>
      <c r="M590" s="48"/>
    </row>
    <row r="591" spans="12:13" ht="12.75">
      <c r="L591" s="26"/>
      <c r="M591" s="48"/>
    </row>
    <row r="592" spans="12:13" ht="12.75">
      <c r="L592" s="26"/>
      <c r="M592" s="26"/>
    </row>
    <row r="593" spans="12:13" ht="12.75">
      <c r="L593" s="6"/>
      <c r="M593" s="6"/>
    </row>
    <row r="594" spans="12:13" ht="12.75">
      <c r="L594" s="6"/>
      <c r="M594" s="6"/>
    </row>
    <row r="595" spans="12:13" ht="12.75">
      <c r="L595" s="6"/>
      <c r="M595" s="6"/>
    </row>
    <row r="596" spans="12:13" ht="12.75">
      <c r="L596" s="87"/>
      <c r="M596" s="6"/>
    </row>
    <row r="597" spans="12:13" ht="12.75">
      <c r="L597" s="87"/>
      <c r="M597" s="7"/>
    </row>
    <row r="598" spans="12:13" ht="12.75">
      <c r="L598" s="87"/>
      <c r="M598" s="7"/>
    </row>
    <row r="599" spans="12:13" ht="12.75">
      <c r="L599" s="87"/>
      <c r="M599" s="49"/>
    </row>
    <row r="600" spans="12:13" ht="12.75">
      <c r="L600" s="87"/>
      <c r="M600" s="50"/>
    </row>
    <row r="601" spans="12:13" ht="12.75">
      <c r="L601" s="87"/>
      <c r="M601" s="50"/>
    </row>
    <row r="602" spans="12:13" ht="12.75">
      <c r="L602" s="87"/>
      <c r="M602" s="21"/>
    </row>
    <row r="603" spans="12:13" ht="12.75">
      <c r="L603" s="87"/>
      <c r="M603" s="6"/>
    </row>
    <row r="604" spans="12:13" ht="12.75">
      <c r="L604" s="87"/>
      <c r="M604" s="6"/>
    </row>
    <row r="605" spans="12:13" ht="12.75">
      <c r="L605" s="87"/>
      <c r="M605" s="6"/>
    </row>
    <row r="606" spans="12:13" ht="12.75">
      <c r="L606" s="87"/>
      <c r="M606" s="6"/>
    </row>
    <row r="607" spans="12:13" ht="12.75">
      <c r="L607" s="87"/>
      <c r="M607" s="6"/>
    </row>
    <row r="608" spans="12:13" ht="12.75">
      <c r="L608" s="87"/>
      <c r="M608" s="6"/>
    </row>
    <row r="609" spans="12:13" ht="12.75">
      <c r="L609" s="87"/>
      <c r="M609" s="6"/>
    </row>
    <row r="610" spans="12:13" ht="12.75">
      <c r="L610" s="84"/>
      <c r="M610" s="6"/>
    </row>
    <row r="611" spans="12:13" ht="12.75">
      <c r="L611" s="84"/>
      <c r="M611" s="6"/>
    </row>
    <row r="612" spans="12:13" ht="12.75">
      <c r="L612" s="49"/>
      <c r="M612" s="6"/>
    </row>
    <row r="613" spans="12:13" ht="12.75">
      <c r="L613" s="50"/>
      <c r="M613" s="6"/>
    </row>
    <row r="614" spans="12:13" ht="12.75">
      <c r="L614" s="50"/>
      <c r="M614" s="6"/>
    </row>
    <row r="615" spans="12:13" ht="12.75">
      <c r="L615" s="6"/>
      <c r="M615" s="6"/>
    </row>
    <row r="616" spans="12:13" ht="12.75">
      <c r="L616" s="6"/>
      <c r="M616" s="6"/>
    </row>
    <row r="617" spans="12:13" ht="12.75">
      <c r="L617" s="31"/>
      <c r="M617" s="6"/>
    </row>
    <row r="618" spans="12:13" ht="12.75">
      <c r="L618" s="48"/>
      <c r="M618" s="6"/>
    </row>
    <row r="619" spans="12:13" ht="12.75">
      <c r="L619" s="48"/>
      <c r="M619" s="6"/>
    </row>
    <row r="620" spans="12:13" ht="12.75">
      <c r="L620" s="48"/>
      <c r="M620" s="6"/>
    </row>
    <row r="621" spans="12:13" ht="12.75">
      <c r="L621" s="31"/>
      <c r="M621" s="6"/>
    </row>
    <row r="622" spans="12:13" ht="12.75">
      <c r="L622" s="31"/>
      <c r="M622" s="9"/>
    </row>
    <row r="623" spans="12:13" ht="12.75">
      <c r="L623" s="31"/>
      <c r="M623" s="48"/>
    </row>
    <row r="624" spans="12:13" ht="12.75">
      <c r="L624" s="31"/>
      <c r="M624" s="48"/>
    </row>
    <row r="625" spans="12:13" ht="12.75">
      <c r="L625" s="48"/>
      <c r="M625" s="48"/>
    </row>
    <row r="626" spans="12:13" ht="12.75">
      <c r="L626" s="48"/>
      <c r="M626" s="48"/>
    </row>
    <row r="627" spans="12:13" ht="12.75">
      <c r="L627" s="31"/>
      <c r="M627" s="48"/>
    </row>
    <row r="628" spans="12:13" ht="12.75">
      <c r="L628" s="48"/>
      <c r="M628" s="48"/>
    </row>
    <row r="629" spans="12:13" ht="12.75">
      <c r="L629" s="48"/>
      <c r="M629" s="48"/>
    </row>
    <row r="630" spans="12:13" ht="12.75">
      <c r="L630" s="48"/>
      <c r="M630" s="48"/>
    </row>
    <row r="631" spans="12:13" ht="12.75">
      <c r="L631" s="48"/>
      <c r="M631" s="48"/>
    </row>
    <row r="632" spans="12:13" ht="12.75">
      <c r="L632" s="48"/>
      <c r="M632" s="48"/>
    </row>
    <row r="633" spans="12:13" ht="12.75">
      <c r="L633" s="48"/>
      <c r="M633" s="48"/>
    </row>
    <row r="634" spans="12:13" ht="12.75">
      <c r="L634" s="48"/>
      <c r="M634" s="48"/>
    </row>
    <row r="635" spans="12:13" ht="12.75">
      <c r="L635" s="48"/>
      <c r="M635" s="48"/>
    </row>
    <row r="636" spans="12:13" ht="12.75">
      <c r="L636" s="48"/>
      <c r="M636" s="48"/>
    </row>
    <row r="637" spans="12:13" ht="12.75">
      <c r="L637" s="48"/>
      <c r="M637" s="48"/>
    </row>
    <row r="638" spans="12:13" ht="12.75">
      <c r="L638" s="48"/>
      <c r="M638" s="48"/>
    </row>
    <row r="639" spans="12:13" ht="12.75">
      <c r="L639" s="48"/>
      <c r="M639" s="48"/>
    </row>
    <row r="640" spans="12:13" ht="12.75">
      <c r="L640" s="48"/>
      <c r="M640" s="48"/>
    </row>
    <row r="641" spans="12:13" ht="12.75">
      <c r="L641" s="48"/>
      <c r="M641" s="48"/>
    </row>
    <row r="642" spans="12:13" ht="12.75">
      <c r="L642" s="48"/>
      <c r="M642" s="48"/>
    </row>
    <row r="643" spans="12:13" ht="12.75">
      <c r="L643" s="48"/>
      <c r="M643" s="48"/>
    </row>
    <row r="644" spans="12:13" ht="12.75">
      <c r="L644" s="48"/>
      <c r="M644" s="48"/>
    </row>
    <row r="645" spans="12:13" ht="12.75">
      <c r="L645" s="48"/>
      <c r="M645" s="48"/>
    </row>
    <row r="646" spans="12:13" ht="12.75">
      <c r="L646" s="48"/>
      <c r="M646" s="48"/>
    </row>
    <row r="647" spans="12:13" ht="12.75">
      <c r="L647" s="48"/>
      <c r="M647" s="48"/>
    </row>
    <row r="648" spans="12:13" ht="12.75">
      <c r="L648" s="48"/>
      <c r="M648" s="48"/>
    </row>
    <row r="649" spans="12:13" ht="12.75">
      <c r="L649" s="48"/>
      <c r="M649" s="48"/>
    </row>
    <row r="650" spans="12:13" ht="12.75">
      <c r="L650" s="48"/>
      <c r="M650" s="48"/>
    </row>
    <row r="651" spans="12:13" ht="12.75">
      <c r="L651" s="48"/>
      <c r="M651" s="48"/>
    </row>
    <row r="652" spans="12:13" ht="12.75">
      <c r="L652" s="48"/>
      <c r="M652" s="48"/>
    </row>
    <row r="653" spans="12:13" ht="12.75">
      <c r="L653" s="48"/>
      <c r="M653" s="48"/>
    </row>
    <row r="654" spans="12:13" ht="12.75">
      <c r="L654" s="48"/>
      <c r="M654" s="48"/>
    </row>
    <row r="655" spans="12:13" ht="12.75">
      <c r="L655" s="48"/>
      <c r="M655" s="48"/>
    </row>
    <row r="656" spans="12:13" ht="12.75">
      <c r="L656" s="48"/>
      <c r="M656" s="48"/>
    </row>
    <row r="657" spans="12:13" ht="12.75">
      <c r="L657" s="88"/>
      <c r="M657" s="48"/>
    </row>
    <row r="658" spans="12:13" ht="12.75">
      <c r="L658" s="48"/>
      <c r="M658" s="48"/>
    </row>
    <row r="659" spans="12:13" ht="12.75">
      <c r="L659" s="31"/>
      <c r="M659" s="48"/>
    </row>
    <row r="660" spans="12:13" ht="12.75">
      <c r="L660" s="31"/>
      <c r="M660" s="48"/>
    </row>
    <row r="661" spans="12:13" ht="12.75">
      <c r="L661" s="31"/>
      <c r="M661" s="48"/>
    </row>
    <row r="662" spans="12:13" ht="12.75">
      <c r="L662" s="31"/>
      <c r="M662" s="48"/>
    </row>
    <row r="663" spans="12:13" ht="12.75">
      <c r="L663" s="48"/>
      <c r="M663" s="48"/>
    </row>
    <row r="664" spans="12:13" ht="12.75">
      <c r="L664" s="48"/>
      <c r="M664" s="26"/>
    </row>
    <row r="665" spans="12:13" ht="12.75">
      <c r="L665" s="48"/>
      <c r="M665" s="6"/>
    </row>
    <row r="666" spans="12:13" ht="12.75">
      <c r="L666" s="48"/>
      <c r="M666" s="6"/>
    </row>
    <row r="667" spans="12:13" ht="12.75">
      <c r="L667" s="48"/>
      <c r="M667" s="6"/>
    </row>
    <row r="668" spans="12:13" ht="12.75">
      <c r="L668" s="48"/>
      <c r="M668" s="6"/>
    </row>
    <row r="669" spans="12:13" ht="12.75">
      <c r="L669" s="48"/>
      <c r="M669" s="6"/>
    </row>
    <row r="670" spans="12:13" ht="12.75">
      <c r="L670" s="48"/>
      <c r="M670" s="6"/>
    </row>
    <row r="671" spans="12:13" ht="12.75">
      <c r="L671" s="48"/>
      <c r="M671" s="6"/>
    </row>
    <row r="672" spans="12:13" ht="12.75">
      <c r="L672" s="48"/>
      <c r="M672" s="6"/>
    </row>
    <row r="673" spans="12:13" ht="12.75">
      <c r="L673" s="48"/>
      <c r="M673" s="6"/>
    </row>
    <row r="674" spans="12:13" ht="12.75">
      <c r="L674" s="48"/>
      <c r="M674" s="6"/>
    </row>
    <row r="675" spans="12:13" ht="12.75">
      <c r="L675" s="48"/>
      <c r="M675" s="6"/>
    </row>
    <row r="676" spans="12:13" ht="12.75">
      <c r="L676" s="48"/>
      <c r="M676" s="6"/>
    </row>
    <row r="677" spans="12:13" ht="12.75">
      <c r="L677" s="25"/>
      <c r="M677" s="6"/>
    </row>
    <row r="678" spans="12:13" ht="12.75">
      <c r="L678" s="9"/>
      <c r="M678" s="6"/>
    </row>
    <row r="679" spans="12:13" ht="12.75">
      <c r="L679" s="9"/>
      <c r="M679" s="6"/>
    </row>
    <row r="680" spans="12:13" ht="12.75">
      <c r="L680" s="9"/>
      <c r="M680" s="6"/>
    </row>
    <row r="681" spans="12:13" ht="12.75">
      <c r="L681" s="9"/>
      <c r="M681" s="6"/>
    </row>
    <row r="682" spans="12:13" ht="12.75">
      <c r="L682" s="9"/>
      <c r="M682" s="6"/>
    </row>
    <row r="683" spans="12:13" ht="12.75">
      <c r="L683" s="9"/>
      <c r="M683" s="6"/>
    </row>
    <row r="684" spans="12:13" ht="12.75">
      <c r="L684" s="8"/>
      <c r="M684" s="8"/>
    </row>
    <row r="685" spans="12:13" ht="12.75">
      <c r="L685" s="8"/>
      <c r="M685" s="8"/>
    </row>
    <row r="686" spans="12:13" ht="12.75">
      <c r="L686" s="8"/>
      <c r="M686" s="8"/>
    </row>
    <row r="687" spans="12:13" ht="12.75">
      <c r="L687" s="8"/>
      <c r="M687" s="8"/>
    </row>
    <row r="688" spans="12:13" ht="12.75">
      <c r="L688" s="8"/>
      <c r="M688" s="8"/>
    </row>
    <row r="689" spans="12:13" ht="12.75">
      <c r="L689" s="8"/>
      <c r="M689" s="8"/>
    </row>
    <row r="690" spans="12:13" ht="12.75">
      <c r="L690" s="8"/>
      <c r="M690" s="8"/>
    </row>
    <row r="691" spans="12:13" ht="12.75">
      <c r="L691" s="8"/>
      <c r="M691" s="8"/>
    </row>
    <row r="692" spans="12:13" ht="12.75">
      <c r="L692" s="8"/>
      <c r="M692" s="8"/>
    </row>
    <row r="693" spans="12:13" ht="12.75">
      <c r="L693" s="6"/>
      <c r="M693" s="6"/>
    </row>
    <row r="694" spans="12:13" ht="12.75">
      <c r="L694" s="6"/>
      <c r="M694" s="6"/>
    </row>
    <row r="695" spans="12:13" ht="12.75">
      <c r="L695" s="6"/>
      <c r="M695" s="6"/>
    </row>
    <row r="696" spans="12:13" ht="12.75">
      <c r="L696" s="6"/>
      <c r="M696" s="6"/>
    </row>
    <row r="697" spans="12:13" ht="12.75">
      <c r="L697" s="6"/>
      <c r="M697" s="6"/>
    </row>
    <row r="698" spans="12:13" ht="12.75">
      <c r="L698" s="6"/>
      <c r="M698" s="6"/>
    </row>
    <row r="699" spans="12:13" ht="12.75">
      <c r="L699" s="6"/>
      <c r="M699" s="6"/>
    </row>
    <row r="700" spans="12:13" ht="12.75">
      <c r="L700" s="26"/>
      <c r="M700" s="26"/>
    </row>
    <row r="701" spans="12:13" ht="12.75">
      <c r="L701" s="26"/>
      <c r="M701" s="26"/>
    </row>
    <row r="702" spans="12:13" ht="12.75">
      <c r="L702" s="26"/>
      <c r="M702" s="26"/>
    </row>
    <row r="703" spans="12:13" ht="12.75">
      <c r="L703" s="26"/>
      <c r="M703" s="26"/>
    </row>
    <row r="704" spans="12:13" ht="12.75">
      <c r="L704" s="26"/>
      <c r="M704" s="26"/>
    </row>
    <row r="705" spans="12:13" ht="12.75">
      <c r="L705" s="26"/>
      <c r="M705" s="26"/>
    </row>
    <row r="706" spans="12:13" ht="12.75">
      <c r="L706" s="26"/>
      <c r="M706" s="26"/>
    </row>
    <row r="707" spans="12:13" ht="12.75">
      <c r="L707" s="26"/>
      <c r="M707" s="26"/>
    </row>
    <row r="708" spans="12:13" ht="12.75">
      <c r="L708" s="26"/>
      <c r="M708" s="26"/>
    </row>
    <row r="709" spans="12:13" ht="12.75">
      <c r="L709" s="26"/>
      <c r="M709" s="26"/>
    </row>
    <row r="710" spans="12:13" ht="12.75">
      <c r="L710" s="26"/>
      <c r="M710" s="26"/>
    </row>
    <row r="711" spans="12:13" ht="12.75">
      <c r="L711" s="6"/>
      <c r="M711" s="6"/>
    </row>
    <row r="712" spans="12:13" ht="12.75">
      <c r="L712" s="6"/>
      <c r="M712" s="6"/>
    </row>
    <row r="713" spans="12:13" ht="12.75">
      <c r="L713" s="25"/>
      <c r="M713" s="6"/>
    </row>
    <row r="714" spans="12:13" ht="12.75">
      <c r="L714" s="9"/>
      <c r="M714" s="26"/>
    </row>
    <row r="715" spans="12:13" ht="12.75">
      <c r="L715" s="9"/>
      <c r="M715" s="6"/>
    </row>
    <row r="716" spans="12:13" ht="12.75">
      <c r="L716" s="9"/>
      <c r="M716" s="6"/>
    </row>
    <row r="717" spans="12:13" ht="12.75">
      <c r="L717" s="9"/>
      <c r="M717" s="6"/>
    </row>
    <row r="718" spans="12:13" ht="12.75">
      <c r="L718" s="9"/>
      <c r="M718" s="6"/>
    </row>
    <row r="719" spans="12:13" ht="12.75">
      <c r="L719" s="9"/>
      <c r="M719" s="26"/>
    </row>
    <row r="720" spans="12:13" ht="12.75">
      <c r="L720" s="9"/>
      <c r="M720" s="26"/>
    </row>
    <row r="721" spans="12:13" ht="12.75">
      <c r="L721" s="9"/>
      <c r="M721" s="26"/>
    </row>
    <row r="722" spans="12:13" ht="12.75">
      <c r="L722" s="6"/>
      <c r="M722" s="6"/>
    </row>
    <row r="723" spans="12:13" ht="12.75">
      <c r="L723" s="6"/>
      <c r="M723" s="6"/>
    </row>
    <row r="724" spans="12:13" ht="12.75">
      <c r="L724" s="6"/>
      <c r="M724" s="6"/>
    </row>
    <row r="725" spans="12:13" ht="12.75">
      <c r="L725" s="6"/>
      <c r="M725" s="6"/>
    </row>
    <row r="726" spans="12:13" ht="12.75">
      <c r="L726" s="6"/>
      <c r="M726" s="6"/>
    </row>
    <row r="727" spans="12:13" ht="12.75">
      <c r="L727" s="25"/>
      <c r="M727" s="26"/>
    </row>
    <row r="728" spans="12:13" ht="12.75">
      <c r="L728" s="9"/>
      <c r="M728" s="26"/>
    </row>
    <row r="729" spans="12:13" ht="12.75">
      <c r="L729" s="9"/>
      <c r="M729" s="26"/>
    </row>
    <row r="730" spans="12:13" ht="12.75">
      <c r="L730" s="9"/>
      <c r="M730" s="26"/>
    </row>
    <row r="731" spans="12:13" ht="12.75">
      <c r="L731" s="9"/>
      <c r="M731" s="9"/>
    </row>
    <row r="732" spans="12:13" ht="12.75">
      <c r="L732" s="25"/>
      <c r="M732" s="9"/>
    </row>
    <row r="733" spans="12:13" ht="12.75">
      <c r="L733" s="26"/>
      <c r="M733" s="6"/>
    </row>
    <row r="734" spans="12:13" ht="12.75">
      <c r="L734" s="26"/>
      <c r="M734" s="6"/>
    </row>
    <row r="735" spans="12:13" ht="12.75">
      <c r="L735" s="26"/>
      <c r="M735" s="6"/>
    </row>
    <row r="736" spans="12:13" ht="12.75">
      <c r="L736" s="26"/>
      <c r="M736" s="6"/>
    </row>
    <row r="737" spans="12:13" ht="12.75">
      <c r="L737" s="26"/>
      <c r="M737" s="9"/>
    </row>
    <row r="738" spans="12:13" ht="12.75">
      <c r="L738" s="26"/>
      <c r="M738" s="6"/>
    </row>
    <row r="739" spans="12:13" ht="12.75">
      <c r="L739" s="26"/>
      <c r="M739" s="6"/>
    </row>
    <row r="740" spans="12:13" ht="12.75">
      <c r="L740" s="26"/>
      <c r="M740" s="6"/>
    </row>
    <row r="741" spans="12:13" ht="12.75">
      <c r="L741" s="26"/>
      <c r="M741" s="6"/>
    </row>
    <row r="742" spans="12:13" ht="12.75">
      <c r="L742" s="9"/>
      <c r="M742" s="6"/>
    </row>
    <row r="743" spans="12:13" ht="12.75">
      <c r="L743" s="6"/>
      <c r="M743" s="6"/>
    </row>
    <row r="744" spans="12:13" ht="12.75">
      <c r="L744" s="6"/>
      <c r="M744" s="6"/>
    </row>
    <row r="745" spans="12:13" ht="12.75">
      <c r="L745" s="6"/>
      <c r="M745" s="6"/>
    </row>
    <row r="746" spans="12:13" ht="12.75">
      <c r="L746" s="6"/>
      <c r="M746" s="6"/>
    </row>
    <row r="747" spans="12:13" ht="12.75">
      <c r="L747" s="6"/>
      <c r="M747" s="6"/>
    </row>
    <row r="748" spans="12:13" ht="12.75">
      <c r="L748" s="6"/>
      <c r="M748" s="6"/>
    </row>
    <row r="749" spans="12:13" ht="12.75">
      <c r="L749" s="6"/>
      <c r="M749" s="6"/>
    </row>
    <row r="750" spans="12:13" ht="12.75">
      <c r="L750" s="6"/>
      <c r="M750" s="6"/>
    </row>
    <row r="751" spans="12:13" ht="12.75">
      <c r="L751" s="6"/>
      <c r="M751" s="6"/>
    </row>
    <row r="752" spans="12:13" ht="12.75">
      <c r="L752" s="6"/>
      <c r="M752" s="6"/>
    </row>
    <row r="753" spans="12:13" ht="12.75">
      <c r="L753" s="6"/>
      <c r="M753" s="6"/>
    </row>
    <row r="754" spans="12:13" ht="12.75">
      <c r="L754" s="6"/>
      <c r="M754" s="6"/>
    </row>
    <row r="755" spans="12:13" ht="12.75">
      <c r="L755" s="6"/>
      <c r="M755" s="6"/>
    </row>
    <row r="756" spans="12:13" ht="12.75">
      <c r="L756" s="6"/>
      <c r="M756" s="6"/>
    </row>
    <row r="757" spans="12:13" ht="12.75">
      <c r="L757" s="6"/>
      <c r="M757" s="6"/>
    </row>
    <row r="758" spans="12:13" ht="12.75">
      <c r="L758" s="6"/>
      <c r="M758" s="6"/>
    </row>
    <row r="759" spans="12:13" ht="12.75">
      <c r="L759" s="6"/>
      <c r="M759" s="6"/>
    </row>
    <row r="760" spans="12:13" ht="12.75">
      <c r="L760" s="6"/>
      <c r="M760" s="6"/>
    </row>
    <row r="761" spans="12:13" ht="12.75">
      <c r="L761" s="6"/>
      <c r="M761" s="6"/>
    </row>
    <row r="762" spans="12:13" ht="12.75">
      <c r="L762" s="6"/>
      <c r="M762" s="6"/>
    </row>
    <row r="763" spans="12:13" ht="12.75">
      <c r="L763" s="6"/>
      <c r="M763" s="6"/>
    </row>
    <row r="764" spans="12:13" ht="12.75">
      <c r="L764" s="6"/>
      <c r="M764" s="6"/>
    </row>
    <row r="765" spans="12:13" ht="12.75">
      <c r="L765" s="6"/>
      <c r="M765" s="6"/>
    </row>
    <row r="766" spans="12:13" ht="12.75">
      <c r="L766" s="6"/>
      <c r="M766" s="6"/>
    </row>
    <row r="767" spans="12:13" ht="12.75">
      <c r="L767" s="6"/>
      <c r="M767" s="49"/>
    </row>
    <row r="768" spans="12:13" ht="12.75">
      <c r="L768" s="6"/>
      <c r="M768" s="6"/>
    </row>
    <row r="769" spans="12:13" ht="12.75">
      <c r="L769" s="6"/>
      <c r="M769" s="6"/>
    </row>
    <row r="770" spans="12:13" ht="12.75">
      <c r="L770" s="6"/>
      <c r="M770" s="6"/>
    </row>
    <row r="771" spans="12:13" ht="12.75">
      <c r="L771" s="6"/>
      <c r="M771" s="6"/>
    </row>
    <row r="772" spans="12:13" ht="12.75">
      <c r="L772" s="6"/>
      <c r="M772" s="6"/>
    </row>
    <row r="773" spans="12:13" ht="12.75">
      <c r="L773" s="6"/>
      <c r="M773" s="6"/>
    </row>
    <row r="774" spans="12:13" ht="12.75">
      <c r="L774" s="6"/>
      <c r="M774" s="6"/>
    </row>
    <row r="775" spans="12:13" ht="12.75">
      <c r="L775" s="6"/>
      <c r="M775" s="6"/>
    </row>
    <row r="776" spans="12:13" ht="12.75">
      <c r="L776" s="6"/>
      <c r="M776" s="6"/>
    </row>
    <row r="777" spans="12:13" ht="12.75">
      <c r="L777" s="6"/>
      <c r="M777" s="6"/>
    </row>
    <row r="778" spans="12:13" ht="12.75">
      <c r="L778" s="6"/>
      <c r="M778" s="6"/>
    </row>
    <row r="779" spans="12:13" ht="12.75">
      <c r="L779" s="6"/>
      <c r="M779" s="6"/>
    </row>
    <row r="780" spans="12:13" ht="12.75">
      <c r="L780" s="6"/>
      <c r="M780" s="6"/>
    </row>
    <row r="781" spans="12:13" ht="12.75">
      <c r="L781" s="6"/>
      <c r="M781" s="6"/>
    </row>
    <row r="782" spans="12:13" ht="12.75">
      <c r="L782" s="6"/>
      <c r="M782" s="48"/>
    </row>
    <row r="783" spans="12:13" ht="12.75">
      <c r="L783" s="6"/>
      <c r="M783" s="6"/>
    </row>
    <row r="784" spans="12:13" ht="12.75">
      <c r="L784" s="6"/>
      <c r="M784" s="6"/>
    </row>
    <row r="785" spans="12:13" ht="12.75">
      <c r="L785" s="6"/>
      <c r="M785" s="6"/>
    </row>
    <row r="786" spans="12:13" ht="12.75">
      <c r="L786" s="6"/>
      <c r="M786" s="6"/>
    </row>
    <row r="787" spans="12:13" ht="12.75">
      <c r="L787" s="6"/>
      <c r="M787" s="83"/>
    </row>
    <row r="788" spans="12:13" ht="12.75">
      <c r="L788" s="6"/>
      <c r="M788" s="49"/>
    </row>
    <row r="789" spans="12:13" ht="12.75">
      <c r="L789" s="6"/>
      <c r="M789" s="21"/>
    </row>
    <row r="790" spans="12:13" ht="12.75">
      <c r="L790" s="6"/>
      <c r="M790" s="21"/>
    </row>
    <row r="791" spans="12:13" ht="12.75">
      <c r="L791" s="6"/>
      <c r="M791" s="6"/>
    </row>
    <row r="792" spans="12:13" ht="12.75">
      <c r="L792" s="6"/>
      <c r="M792" s="9"/>
    </row>
    <row r="793" spans="12:13" ht="12.75">
      <c r="L793" s="6"/>
      <c r="M793" s="9"/>
    </row>
    <row r="794" spans="12:13" ht="12.75">
      <c r="L794" s="6"/>
      <c r="M794" s="9"/>
    </row>
    <row r="795" spans="12:13" ht="12.75">
      <c r="L795" s="6"/>
      <c r="M795" s="9"/>
    </row>
    <row r="796" spans="12:13" ht="12.75">
      <c r="L796" s="6"/>
      <c r="M796" s="9"/>
    </row>
    <row r="797" spans="12:13" ht="12.75">
      <c r="L797" s="6"/>
      <c r="M797" s="9"/>
    </row>
    <row r="798" spans="12:13" ht="12.75">
      <c r="L798" s="6"/>
      <c r="M798" s="6"/>
    </row>
    <row r="799" spans="12:13" ht="12.75">
      <c r="L799" s="6"/>
      <c r="M799" s="6"/>
    </row>
    <row r="800" spans="12:13" ht="12.75">
      <c r="L800" s="6"/>
      <c r="M800" s="6"/>
    </row>
    <row r="801" spans="12:13" ht="12.75">
      <c r="L801" s="6"/>
      <c r="M801" s="6"/>
    </row>
    <row r="802" spans="12:13" ht="12.75">
      <c r="L802" s="6"/>
      <c r="M802" s="6"/>
    </row>
    <row r="803" spans="12:13" ht="12.75">
      <c r="L803" s="6"/>
      <c r="M803" s="6"/>
    </row>
    <row r="804" spans="12:13" ht="12.75">
      <c r="L804" s="6"/>
      <c r="M804" s="6"/>
    </row>
    <row r="805" spans="12:13" ht="12.75">
      <c r="L805" s="6"/>
      <c r="M805" s="6"/>
    </row>
    <row r="806" spans="12:13" ht="12.75">
      <c r="L806" s="6"/>
      <c r="M806" s="6"/>
    </row>
    <row r="807" spans="12:13" ht="12.75">
      <c r="L807" s="6"/>
      <c r="M807" s="6"/>
    </row>
    <row r="808" spans="12:13" ht="12.75">
      <c r="L808" s="6"/>
      <c r="M808" s="6"/>
    </row>
    <row r="809" spans="12:13" ht="12.75">
      <c r="L809" s="6"/>
      <c r="M809" s="6"/>
    </row>
    <row r="810" spans="12:13" ht="12.75">
      <c r="L810" s="6"/>
      <c r="M810" s="6"/>
    </row>
    <row r="811" spans="12:13" ht="12.75">
      <c r="L811" s="6"/>
      <c r="M811" s="6"/>
    </row>
    <row r="812" spans="12:13" ht="12.75">
      <c r="L812" s="6"/>
      <c r="M812" s="48"/>
    </row>
    <row r="813" spans="12:13" ht="12.75">
      <c r="L813" s="6"/>
      <c r="M813" s="6"/>
    </row>
    <row r="814" spans="12:13" ht="12.75">
      <c r="L814" s="6"/>
      <c r="M814" s="6"/>
    </row>
    <row r="815" spans="12:13" ht="12.75">
      <c r="L815" s="9"/>
      <c r="M815" s="6"/>
    </row>
    <row r="816" spans="12:13" ht="12.75">
      <c r="L816" s="6"/>
      <c r="M816" s="6"/>
    </row>
    <row r="817" spans="12:13" ht="12.75">
      <c r="L817" s="6"/>
      <c r="M817" s="6"/>
    </row>
    <row r="818" spans="12:13" ht="12.75">
      <c r="L818" s="48"/>
      <c r="M818" s="47"/>
    </row>
    <row r="819" spans="12:13" ht="12.75">
      <c r="L819" s="48"/>
      <c r="M819" s="47"/>
    </row>
    <row r="820" spans="12:13" ht="12.75">
      <c r="L820" s="6"/>
      <c r="M820" s="6"/>
    </row>
    <row r="821" spans="12:13" ht="12.75">
      <c r="L821" s="6"/>
      <c r="M821" s="6"/>
    </row>
    <row r="822" spans="12:13" ht="12.75">
      <c r="L822" s="6"/>
      <c r="M822" s="6"/>
    </row>
    <row r="823" spans="12:13" ht="12.75">
      <c r="L823" s="6"/>
      <c r="M823" s="6"/>
    </row>
    <row r="824" spans="12:13" ht="12.75">
      <c r="L824" s="6"/>
      <c r="M824" s="6"/>
    </row>
    <row r="825" spans="12:13" ht="12.75">
      <c r="L825" s="6"/>
      <c r="M825" s="6"/>
    </row>
    <row r="826" spans="12:13" ht="12.75">
      <c r="L826" s="65"/>
      <c r="M826" s="65"/>
    </row>
    <row r="827" spans="12:13" ht="12.75">
      <c r="L827" s="6"/>
      <c r="M827" s="6"/>
    </row>
    <row r="828" spans="12:13" ht="12.75">
      <c r="L828" s="129"/>
      <c r="M828" s="129"/>
    </row>
    <row r="829" spans="12:13" ht="12.75">
      <c r="L829" s="6"/>
      <c r="M829" s="6"/>
    </row>
    <row r="830" spans="12:13" ht="12.75">
      <c r="L830" s="6"/>
      <c r="M830" s="6"/>
    </row>
    <row r="831" spans="12:13" ht="12.75">
      <c r="L831" s="6"/>
      <c r="M831" s="6"/>
    </row>
    <row r="832" spans="12:13" ht="12.75">
      <c r="L832" s="6"/>
      <c r="M832" s="6"/>
    </row>
    <row r="833" spans="12:13" ht="12.75">
      <c r="L833" s="26"/>
      <c r="M833" s="6"/>
    </row>
    <row r="834" spans="12:13" ht="12.75">
      <c r="L834" s="6"/>
      <c r="M834" s="6"/>
    </row>
    <row r="835" spans="12:13" ht="12.75">
      <c r="L835" s="6"/>
      <c r="M835" s="6"/>
    </row>
    <row r="836" spans="12:13" ht="12.75">
      <c r="L836" s="6"/>
      <c r="M836" s="6"/>
    </row>
    <row r="837" spans="12:13" ht="12.75">
      <c r="L837" s="6"/>
      <c r="M837" s="6"/>
    </row>
    <row r="838" spans="12:13" ht="12.75">
      <c r="L838" s="9"/>
      <c r="M838" s="6"/>
    </row>
    <row r="839" spans="12:13" ht="12.75">
      <c r="L839" s="6"/>
      <c r="M839" s="6"/>
    </row>
    <row r="840" spans="12:13" ht="12.75">
      <c r="L840" s="6"/>
      <c r="M840" s="6"/>
    </row>
    <row r="841" spans="12:13" ht="12.75">
      <c r="L841" s="48"/>
      <c r="M841" s="47"/>
    </row>
    <row r="842" spans="12:13" ht="12.75">
      <c r="L842" s="48"/>
      <c r="M842" s="47"/>
    </row>
    <row r="843" spans="12:13" ht="12.75">
      <c r="L843" s="6"/>
      <c r="M843" s="6"/>
    </row>
    <row r="844" spans="12:13" ht="12.75">
      <c r="L844" s="6"/>
      <c r="M844" s="6"/>
    </row>
    <row r="845" spans="12:13" ht="12.75">
      <c r="L845" s="6"/>
      <c r="M845" s="6"/>
    </row>
    <row r="846" spans="12:13" ht="12.75">
      <c r="L846" s="6"/>
      <c r="M846" s="6"/>
    </row>
    <row r="847" spans="12:13" ht="12.75">
      <c r="L847" s="6"/>
      <c r="M847" s="6"/>
    </row>
    <row r="848" spans="12:13" ht="12.75">
      <c r="L848" s="6"/>
      <c r="M848" s="6"/>
    </row>
    <row r="849" spans="12:13" ht="12.75">
      <c r="L849" s="65"/>
      <c r="M849" s="65"/>
    </row>
    <row r="850" spans="12:13" ht="12.75">
      <c r="L850" s="6"/>
      <c r="M850" s="6"/>
    </row>
    <row r="851" spans="12:13" ht="12.75">
      <c r="L851" s="129"/>
      <c r="M851" s="129"/>
    </row>
    <row r="852" spans="12:13" ht="12.75">
      <c r="L852" s="6"/>
      <c r="M852" s="6"/>
    </row>
    <row r="853" spans="12:13" ht="12.75">
      <c r="L853" s="6"/>
      <c r="M853" s="6"/>
    </row>
    <row r="854" spans="12:13" ht="12.75">
      <c r="L854" s="6"/>
      <c r="M854" s="6"/>
    </row>
    <row r="855" spans="12:13" ht="12.75">
      <c r="L855" s="6"/>
      <c r="M855" s="6"/>
    </row>
    <row r="856" spans="12:13" ht="12.75">
      <c r="L856" s="26"/>
      <c r="M856" s="6"/>
    </row>
    <row r="857" spans="12:13" ht="12.75">
      <c r="L857" s="6"/>
      <c r="M857" s="6"/>
    </row>
    <row r="858" spans="12:13" ht="12.75">
      <c r="L858" s="9"/>
      <c r="M858" s="6"/>
    </row>
    <row r="859" spans="12:13" ht="12.75">
      <c r="L859" s="6"/>
      <c r="M859" s="6"/>
    </row>
    <row r="860" spans="12:13" ht="12.75">
      <c r="L860" s="6"/>
      <c r="M860" s="6"/>
    </row>
    <row r="861" spans="12:13" ht="12.75">
      <c r="L861" s="6"/>
      <c r="M861" s="6"/>
    </row>
    <row r="862" spans="12:13" ht="12.75">
      <c r="L862" s="6"/>
      <c r="M862" s="6"/>
    </row>
    <row r="863" spans="12:13" ht="12.75">
      <c r="L863" s="6"/>
      <c r="M863" s="6"/>
    </row>
    <row r="864" spans="12:13" ht="12.75">
      <c r="L864" s="6"/>
      <c r="M864" s="6"/>
    </row>
    <row r="865" spans="12:13" ht="12.75">
      <c r="L865" s="6"/>
      <c r="M865" s="6"/>
    </row>
    <row r="866" spans="12:13" ht="12.75">
      <c r="L866" s="6"/>
      <c r="M866" s="6"/>
    </row>
    <row r="867" spans="12:13" ht="12.75">
      <c r="L867" s="6"/>
      <c r="M867" s="6"/>
    </row>
    <row r="868" spans="12:13" ht="12.75">
      <c r="L868" s="26"/>
      <c r="M868" s="6"/>
    </row>
    <row r="869" spans="12:13" ht="12.75">
      <c r="L869" s="26"/>
      <c r="M869" s="6"/>
    </row>
    <row r="870" spans="12:13" ht="12.75">
      <c r="L870" s="6"/>
      <c r="M870" s="6"/>
    </row>
    <row r="871" spans="12:13" ht="12.75">
      <c r="L871" s="6"/>
      <c r="M871" s="6"/>
    </row>
    <row r="872" spans="12:13" ht="12.75">
      <c r="L872" s="9"/>
      <c r="M872" s="6"/>
    </row>
    <row r="873" spans="12:13" ht="12.75">
      <c r="L873" s="9"/>
      <c r="M873" s="26"/>
    </row>
    <row r="874" spans="12:13" ht="12.75">
      <c r="L874" s="9"/>
      <c r="M874" s="26"/>
    </row>
    <row r="875" spans="12:13" ht="12.75">
      <c r="L875" s="6"/>
      <c r="M875" s="84"/>
    </row>
    <row r="876" spans="12:13" ht="12.75">
      <c r="L876" s="6"/>
      <c r="M876" s="49"/>
    </row>
    <row r="877" spans="12:13" ht="12.75">
      <c r="L877" s="6"/>
      <c r="M877" s="52"/>
    </row>
    <row r="878" spans="12:13" ht="12.75">
      <c r="L878" s="6"/>
      <c r="M878" s="52"/>
    </row>
    <row r="879" spans="12:13" ht="12.75">
      <c r="L879" s="6"/>
      <c r="M879" s="21"/>
    </row>
    <row r="880" spans="12:13" ht="12.75">
      <c r="L880" s="6"/>
      <c r="M880" s="21"/>
    </row>
    <row r="881" spans="12:13" ht="12.75">
      <c r="L881" s="6"/>
      <c r="M881" s="21"/>
    </row>
    <row r="882" spans="12:13" ht="12.75">
      <c r="L882" s="6"/>
      <c r="M882" s="21"/>
    </row>
    <row r="883" spans="12:13" ht="12.75">
      <c r="L883" s="6"/>
      <c r="M883" s="21"/>
    </row>
    <row r="884" spans="12:13" ht="12.75">
      <c r="L884" s="26"/>
      <c r="M884" s="21"/>
    </row>
    <row r="885" spans="12:13" ht="12.75">
      <c r="L885" s="26"/>
      <c r="M885" s="6"/>
    </row>
    <row r="886" spans="12:13" ht="12.75">
      <c r="L886" s="6"/>
      <c r="M886" s="6"/>
    </row>
    <row r="887" spans="12:13" ht="12.75">
      <c r="L887" s="6"/>
      <c r="M887" s="6"/>
    </row>
    <row r="888" spans="12:13" ht="12.75">
      <c r="L888" s="6"/>
      <c r="M888" s="6"/>
    </row>
    <row r="889" spans="12:13" ht="12.75">
      <c r="L889" s="6"/>
      <c r="M889" s="6"/>
    </row>
    <row r="890" spans="12:13" ht="12.75">
      <c r="L890" s="6"/>
      <c r="M890" s="6"/>
    </row>
    <row r="891" spans="12:13" ht="12.75">
      <c r="L891" s="6"/>
      <c r="M891" s="6"/>
    </row>
    <row r="892" spans="12:13" ht="12.75">
      <c r="L892" s="6"/>
      <c r="M892" s="6"/>
    </row>
    <row r="893" spans="12:13" ht="12.75">
      <c r="L893" s="6"/>
      <c r="M893" s="6"/>
    </row>
    <row r="894" spans="12:13" ht="12.75">
      <c r="L894" s="6"/>
      <c r="M894" s="6"/>
    </row>
    <row r="895" spans="12:13" ht="12.75">
      <c r="L895" s="6"/>
      <c r="M895" s="26"/>
    </row>
    <row r="896" spans="12:13" ht="12.75">
      <c r="L896" s="6"/>
      <c r="M896" s="26"/>
    </row>
    <row r="897" spans="12:13" ht="12.75">
      <c r="L897" s="6"/>
      <c r="M897" s="26"/>
    </row>
    <row r="898" spans="12:13" ht="12.75">
      <c r="L898" s="6"/>
      <c r="M898" s="6"/>
    </row>
    <row r="899" spans="12:13" ht="12.75">
      <c r="L899" s="6"/>
      <c r="M899" s="6"/>
    </row>
    <row r="900" spans="12:13" ht="12.75">
      <c r="L900" s="6"/>
      <c r="M900" s="6"/>
    </row>
    <row r="901" spans="12:13" ht="12.75">
      <c r="L901" s="6"/>
      <c r="M901" s="6"/>
    </row>
    <row r="902" spans="12:13" ht="12.75">
      <c r="L902" s="6"/>
      <c r="M902" s="6"/>
    </row>
    <row r="903" spans="12:13" ht="12.75">
      <c r="L903" s="6"/>
      <c r="M903" s="6"/>
    </row>
    <row r="904" spans="12:13" ht="12.75">
      <c r="L904" s="6"/>
      <c r="M904" s="49"/>
    </row>
    <row r="905" spans="12:13" ht="12.75">
      <c r="L905" s="6"/>
      <c r="M905" s="49"/>
    </row>
    <row r="906" spans="12:13" ht="12.75">
      <c r="L906" s="26"/>
      <c r="M906" s="49"/>
    </row>
    <row r="907" spans="12:13" ht="12.75">
      <c r="L907" s="26"/>
      <c r="M907" s="49"/>
    </row>
    <row r="908" spans="12:13" ht="12.75">
      <c r="L908" s="26"/>
      <c r="M908" s="6"/>
    </row>
    <row r="909" spans="12:13" ht="12.75">
      <c r="L909" s="6"/>
      <c r="M909" s="6"/>
    </row>
    <row r="910" spans="12:13" ht="12.75">
      <c r="L910" s="6"/>
      <c r="M910" s="6"/>
    </row>
    <row r="911" spans="12:13" ht="12.75">
      <c r="L911" s="6"/>
      <c r="M911" s="50"/>
    </row>
    <row r="912" spans="12:13" ht="12.75">
      <c r="L912" s="6"/>
      <c r="M912" s="50"/>
    </row>
    <row r="913" spans="12:13" ht="12.75">
      <c r="L913" s="6"/>
      <c r="M913" s="6"/>
    </row>
    <row r="914" spans="12:13" ht="12.75">
      <c r="L914" s="6"/>
      <c r="M914" s="49"/>
    </row>
    <row r="915" spans="12:13" ht="12.75">
      <c r="L915" s="6"/>
      <c r="M915" s="52"/>
    </row>
    <row r="916" spans="12:13" ht="12.75">
      <c r="L916" s="6"/>
      <c r="M916" s="52"/>
    </row>
    <row r="917" spans="12:13" ht="12.75">
      <c r="L917" s="6"/>
      <c r="M917" s="52"/>
    </row>
    <row r="918" spans="12:13" ht="12.75">
      <c r="L918" s="6"/>
      <c r="M918" s="6"/>
    </row>
    <row r="919" spans="12:13" ht="12.75">
      <c r="L919" s="6"/>
      <c r="M919" s="6"/>
    </row>
    <row r="920" spans="12:13" ht="12.75">
      <c r="L920" s="6"/>
      <c r="M920" s="6"/>
    </row>
    <row r="921" spans="12:13" ht="12.75">
      <c r="L921" s="6"/>
      <c r="M921" s="26"/>
    </row>
    <row r="922" spans="12:13" ht="12.75">
      <c r="L922" s="6"/>
      <c r="M922" s="26"/>
    </row>
    <row r="923" spans="12:13" ht="12.75">
      <c r="L923" s="6"/>
      <c r="M923" s="26"/>
    </row>
    <row r="924" spans="12:13" ht="12.75">
      <c r="L924" s="6"/>
      <c r="M924" s="26"/>
    </row>
    <row r="925" spans="12:13" ht="12.75">
      <c r="L925" s="6"/>
      <c r="M925" s="26"/>
    </row>
    <row r="926" spans="12:13" ht="12.75">
      <c r="L926" s="6"/>
      <c r="M926" s="26"/>
    </row>
    <row r="927" spans="12:13" ht="12.75">
      <c r="L927" s="6"/>
      <c r="M927" s="48"/>
    </row>
    <row r="928" spans="12:13" ht="12.75">
      <c r="L928" s="6"/>
      <c r="M928" s="9"/>
    </row>
    <row r="929" spans="12:13" ht="12.75">
      <c r="L929" s="6"/>
      <c r="M929" s="6"/>
    </row>
    <row r="930" spans="12:13" ht="12.75">
      <c r="L930" s="6"/>
      <c r="M930" s="53"/>
    </row>
    <row r="931" spans="12:13" ht="12.75">
      <c r="L931" s="6"/>
      <c r="M931" s="69"/>
    </row>
    <row r="932" spans="12:13" ht="12.75">
      <c r="L932" s="26"/>
      <c r="M932" s="20"/>
    </row>
    <row r="933" spans="12:13" ht="12.75">
      <c r="L933" s="26"/>
      <c r="M933" s="69"/>
    </row>
    <row r="934" spans="12:13" ht="12.75">
      <c r="L934" s="26"/>
      <c r="M934" s="69"/>
    </row>
    <row r="935" spans="12:13" ht="12.75">
      <c r="L935" s="26"/>
      <c r="M935" s="69"/>
    </row>
    <row r="936" spans="12:13" ht="12.75">
      <c r="L936" s="26"/>
      <c r="M936" s="91"/>
    </row>
    <row r="937" spans="12:13" ht="12.75">
      <c r="L937" s="26"/>
      <c r="M937" s="91"/>
    </row>
    <row r="938" spans="12:13" ht="12.75">
      <c r="L938" s="48"/>
      <c r="M938" s="91"/>
    </row>
    <row r="939" spans="12:13" ht="12.75">
      <c r="L939" s="6"/>
      <c r="M939" s="6"/>
    </row>
    <row r="940" spans="12:13" ht="12.75">
      <c r="L940" s="6"/>
      <c r="M940" s="6"/>
    </row>
    <row r="941" spans="12:13" ht="12.75">
      <c r="L941" s="6"/>
      <c r="M941" s="6"/>
    </row>
    <row r="942" spans="12:13" ht="12.75">
      <c r="L942" s="6"/>
      <c r="M942" s="6"/>
    </row>
    <row r="943" spans="12:13" ht="12.75">
      <c r="L943" s="6"/>
      <c r="M943" s="6"/>
    </row>
    <row r="944" spans="12:13" ht="12.75">
      <c r="L944" s="6"/>
      <c r="M944" s="6"/>
    </row>
    <row r="945" spans="12:13" ht="12.75">
      <c r="L945" s="6"/>
      <c r="M945" s="6"/>
    </row>
    <row r="946" spans="12:13" ht="12.75">
      <c r="L946" s="6"/>
      <c r="M946" s="6"/>
    </row>
    <row r="947" spans="12:13" ht="12.75">
      <c r="L947" s="6"/>
      <c r="M947" s="6"/>
    </row>
    <row r="948" spans="12:13" ht="12.75">
      <c r="L948" s="6"/>
      <c r="M948" s="6"/>
    </row>
    <row r="949" spans="12:13" ht="12.75">
      <c r="L949" s="6"/>
      <c r="M949" s="6"/>
    </row>
    <row r="950" spans="12:13" ht="12.75">
      <c r="L950" s="6"/>
      <c r="M950" s="6"/>
    </row>
    <row r="951" spans="12:13" ht="12.75">
      <c r="L951" s="6"/>
      <c r="M951" s="6"/>
    </row>
    <row r="952" spans="12:13" ht="12.75">
      <c r="L952" s="6"/>
      <c r="M952" s="6"/>
    </row>
    <row r="953" spans="12:13" ht="12.75">
      <c r="L953" s="6"/>
      <c r="M953" s="6"/>
    </row>
    <row r="954" spans="12:13" ht="12.75">
      <c r="L954" s="6"/>
      <c r="M954" s="6"/>
    </row>
    <row r="955" spans="12:13" ht="12.75">
      <c r="L955" s="6"/>
      <c r="M955" s="6"/>
    </row>
    <row r="956" spans="12:13" ht="12.75">
      <c r="L956" s="6"/>
      <c r="M956" s="6"/>
    </row>
    <row r="957" spans="12:13" ht="12.75">
      <c r="L957" s="6"/>
      <c r="M957" s="6"/>
    </row>
    <row r="958" spans="12:13" ht="12.75">
      <c r="L958" s="6"/>
      <c r="M958" s="6"/>
    </row>
    <row r="959" spans="12:13" ht="12.75">
      <c r="L959" s="6"/>
      <c r="M959" s="6"/>
    </row>
    <row r="960" spans="12:13" ht="12.75">
      <c r="L960" s="6"/>
      <c r="M960" s="6"/>
    </row>
    <row r="961" spans="12:13" ht="12.75">
      <c r="L961" s="49"/>
      <c r="M961" s="69"/>
    </row>
    <row r="962" spans="12:13" ht="12.75">
      <c r="L962" s="52"/>
      <c r="M962" s="94"/>
    </row>
    <row r="963" spans="12:13" ht="12.75">
      <c r="L963" s="21"/>
      <c r="M963" s="53"/>
    </row>
    <row r="964" spans="12:13" ht="12.75">
      <c r="L964" s="21"/>
      <c r="M964" s="53"/>
    </row>
    <row r="965" spans="12:13" ht="12.75">
      <c r="L965" s="21"/>
      <c r="M965" s="69"/>
    </row>
    <row r="966" spans="12:13" ht="12.75">
      <c r="L966" s="52"/>
      <c r="M966" s="69"/>
    </row>
    <row r="967" spans="12:13" ht="12.75">
      <c r="L967" s="52"/>
      <c r="M967" s="69"/>
    </row>
    <row r="968" spans="12:13" ht="12.75">
      <c r="L968" s="52"/>
      <c r="M968" s="69"/>
    </row>
    <row r="969" spans="12:13" ht="12.75">
      <c r="L969" s="52"/>
      <c r="M969" s="69"/>
    </row>
    <row r="970" spans="12:13" ht="12.75">
      <c r="L970" s="52"/>
      <c r="M970" s="69"/>
    </row>
    <row r="971" spans="12:13" ht="12.75">
      <c r="L971" s="52"/>
      <c r="M971" s="69"/>
    </row>
    <row r="972" spans="12:13" ht="12.75">
      <c r="L972" s="21"/>
      <c r="M972" s="69"/>
    </row>
    <row r="973" spans="12:13" ht="12.75">
      <c r="L973" s="21"/>
      <c r="M973" s="94"/>
    </row>
    <row r="974" spans="12:13" ht="12.75">
      <c r="L974" s="84"/>
      <c r="M974" s="53"/>
    </row>
    <row r="975" spans="12:13" ht="12.75">
      <c r="L975" s="49"/>
      <c r="M975" s="53"/>
    </row>
    <row r="976" spans="12:13" ht="12.75">
      <c r="L976" s="52"/>
      <c r="M976" s="53"/>
    </row>
    <row r="977" spans="12:13" ht="12.75">
      <c r="L977" s="21"/>
      <c r="M977" s="69"/>
    </row>
    <row r="978" spans="12:13" ht="12.75">
      <c r="L978" s="21"/>
      <c r="M978" s="69"/>
    </row>
    <row r="979" spans="12:13" ht="12.75">
      <c r="L979" s="21"/>
      <c r="M979" s="69"/>
    </row>
    <row r="980" spans="12:13" ht="12.75">
      <c r="L980" s="52"/>
      <c r="M980" s="69"/>
    </row>
    <row r="981" spans="12:13" ht="12.75">
      <c r="L981" s="52"/>
      <c r="M981" s="69"/>
    </row>
    <row r="982" spans="12:13" ht="12.75">
      <c r="L982" s="52"/>
      <c r="M982" s="69"/>
    </row>
    <row r="983" spans="12:13" ht="12.75">
      <c r="L983" s="52"/>
      <c r="M983" s="48"/>
    </row>
    <row r="984" spans="12:13" ht="12.75">
      <c r="L984" s="6"/>
      <c r="M984" s="6"/>
    </row>
    <row r="985" spans="12:13" ht="12.75">
      <c r="L985" s="6"/>
      <c r="M985" s="6"/>
    </row>
    <row r="986" spans="12:13" ht="12.75">
      <c r="L986" s="6"/>
      <c r="M986" s="6"/>
    </row>
    <row r="987" spans="12:13" ht="12.75">
      <c r="L987" s="6"/>
      <c r="M987" s="6"/>
    </row>
    <row r="988" spans="12:13" ht="12.75">
      <c r="L988" s="6"/>
      <c r="M988" s="6"/>
    </row>
    <row r="989" spans="12:13" ht="12.75">
      <c r="L989" s="6"/>
      <c r="M989" s="6"/>
    </row>
    <row r="990" spans="12:13" ht="12.75">
      <c r="L990" s="6"/>
      <c r="M990" s="6"/>
    </row>
    <row r="991" spans="12:13" ht="12.75">
      <c r="L991" s="6"/>
      <c r="M991" s="6"/>
    </row>
    <row r="992" spans="12:13" ht="12.75">
      <c r="L992" s="6"/>
      <c r="M992" s="6"/>
    </row>
    <row r="993" spans="12:13" ht="12.75">
      <c r="L993" s="6"/>
      <c r="M993" s="6"/>
    </row>
    <row r="994" spans="12:13" ht="12.75">
      <c r="L994" s="6"/>
      <c r="M994" s="6"/>
    </row>
    <row r="995" spans="12:13" ht="12.75">
      <c r="L995" s="6"/>
      <c r="M995" s="6"/>
    </row>
    <row r="996" spans="12:13" ht="12.75">
      <c r="L996" s="6"/>
      <c r="M996" s="6"/>
    </row>
    <row r="997" spans="12:13" ht="12.75">
      <c r="L997" s="6"/>
      <c r="M997" s="6"/>
    </row>
    <row r="998" spans="12:13" ht="12.75">
      <c r="L998" s="6"/>
      <c r="M998" s="6"/>
    </row>
    <row r="999" spans="12:13" ht="12.75">
      <c r="L999" s="6"/>
      <c r="M999" s="6"/>
    </row>
    <row r="1000" spans="12:13" ht="12.75">
      <c r="L1000" s="6"/>
      <c r="M1000" s="6"/>
    </row>
    <row r="1001" spans="12:13" ht="12.75">
      <c r="L1001" s="115"/>
      <c r="M1001" s="116"/>
    </row>
    <row r="1002" spans="12:13" ht="12.75">
      <c r="L1002" s="115"/>
      <c r="M1002" s="116"/>
    </row>
    <row r="1003" spans="12:13" ht="12.75">
      <c r="L1003" s="115"/>
      <c r="M1003" s="116"/>
    </row>
    <row r="1004" spans="12:13" ht="12.75">
      <c r="L1004" s="6"/>
      <c r="M1004" s="6"/>
    </row>
    <row r="1005" spans="12:13" ht="12.75">
      <c r="L1005" s="67"/>
      <c r="M1005" s="69"/>
    </row>
    <row r="1006" spans="12:13" ht="12.75">
      <c r="L1006" s="21"/>
      <c r="M1006" s="69"/>
    </row>
    <row r="1007" spans="12:13" ht="12.75">
      <c r="L1007" s="21"/>
      <c r="M1007" s="69"/>
    </row>
    <row r="1008" spans="12:13" ht="12.75">
      <c r="L1008" s="84"/>
      <c r="M1008" s="69"/>
    </row>
    <row r="1009" spans="12:13" ht="12.75">
      <c r="L1009" s="49"/>
      <c r="M1009" s="69"/>
    </row>
    <row r="1010" spans="12:13" ht="12.75">
      <c r="L1010" s="52"/>
      <c r="M1010" s="69"/>
    </row>
    <row r="1011" spans="12:13" ht="12.75">
      <c r="L1011" s="21"/>
      <c r="M1011" s="69"/>
    </row>
    <row r="1012" spans="12:13" ht="12.75">
      <c r="L1012" s="21"/>
      <c r="M1012" s="69"/>
    </row>
    <row r="1013" spans="12:13" ht="12.75">
      <c r="L1013" s="21"/>
      <c r="M1013" s="69"/>
    </row>
    <row r="1014" spans="12:13" ht="12.75">
      <c r="L1014" s="21"/>
      <c r="M1014" s="69"/>
    </row>
    <row r="1015" spans="12:13" ht="12.75">
      <c r="L1015" s="21"/>
      <c r="M1015" s="69"/>
    </row>
    <row r="1016" spans="12:13" ht="12.75">
      <c r="L1016" s="21"/>
      <c r="M1016" s="69"/>
    </row>
    <row r="1017" spans="12:13" ht="12.75">
      <c r="L1017" s="21"/>
      <c r="M1017" s="94"/>
    </row>
    <row r="1018" spans="12:13" ht="12.75">
      <c r="L1018" s="21"/>
      <c r="M1018" s="94"/>
    </row>
    <row r="1019" spans="12:13" ht="12.75">
      <c r="L1019" s="21"/>
      <c r="M1019" s="53"/>
    </row>
    <row r="1020" spans="12:13" ht="12.75">
      <c r="L1020" s="21"/>
      <c r="M1020" s="53"/>
    </row>
    <row r="1021" spans="12:13" ht="12.75">
      <c r="L1021" s="21"/>
      <c r="M1021" s="69"/>
    </row>
    <row r="1022" spans="12:13" ht="12.75">
      <c r="L1022" s="21"/>
      <c r="M1022" s="69"/>
    </row>
    <row r="1023" spans="12:13" ht="12.75">
      <c r="L1023" s="21"/>
      <c r="M1023" s="69"/>
    </row>
    <row r="1024" spans="12:13" ht="12.75">
      <c r="L1024" s="21"/>
      <c r="M1024" s="69"/>
    </row>
    <row r="1025" spans="12:13" ht="12.75">
      <c r="L1025" s="52"/>
      <c r="M1025" s="69"/>
    </row>
    <row r="1026" spans="12:13" ht="12.75">
      <c r="L1026" s="52"/>
      <c r="M1026" s="69"/>
    </row>
    <row r="1027" spans="12:13" ht="12.75">
      <c r="L1027" s="52"/>
      <c r="M1027" s="69"/>
    </row>
    <row r="1028" spans="12:13" ht="12.75">
      <c r="L1028" s="21"/>
      <c r="M1028" s="69"/>
    </row>
    <row r="1029" spans="12:13" ht="12.75">
      <c r="L1029" s="21"/>
      <c r="M1029" s="69"/>
    </row>
    <row r="1030" spans="12:13" ht="12.75">
      <c r="L1030" s="84"/>
      <c r="M1030" s="69"/>
    </row>
    <row r="1031" spans="12:13" ht="12.75">
      <c r="L1031" s="49"/>
      <c r="M1031" s="69"/>
    </row>
    <row r="1032" spans="12:13" ht="12.75">
      <c r="L1032" s="52"/>
      <c r="M1032" s="69"/>
    </row>
    <row r="1033" spans="12:13" ht="12.75">
      <c r="L1033" s="21"/>
      <c r="M1033" s="69"/>
    </row>
    <row r="1034" spans="12:13" ht="12.75">
      <c r="L1034" s="21"/>
      <c r="M1034" s="69"/>
    </row>
    <row r="1035" spans="12:13" ht="12.75">
      <c r="L1035" s="21"/>
      <c r="M1035" s="69"/>
    </row>
    <row r="1036" spans="12:13" ht="12.75">
      <c r="L1036" s="21"/>
      <c r="M1036" s="69"/>
    </row>
    <row r="1037" spans="12:13" ht="12.75">
      <c r="L1037" s="21"/>
      <c r="M1037" s="94"/>
    </row>
    <row r="1038" spans="12:13" ht="12.75">
      <c r="L1038" s="21"/>
      <c r="M1038" s="94"/>
    </row>
    <row r="1039" spans="12:13" ht="12.75">
      <c r="L1039" s="21"/>
      <c r="M1039" s="53"/>
    </row>
    <row r="1040" spans="12:13" ht="12.75">
      <c r="L1040" s="21"/>
      <c r="M1040" s="53"/>
    </row>
    <row r="1041" spans="12:13" ht="12.75">
      <c r="L1041" s="21"/>
      <c r="M1041" s="69"/>
    </row>
    <row r="1042" spans="12:13" ht="12.75">
      <c r="L1042" s="21"/>
      <c r="M1042" s="69"/>
    </row>
    <row r="1043" spans="12:13" ht="12.75">
      <c r="L1043" s="21"/>
      <c r="M1043" s="69"/>
    </row>
    <row r="1044" spans="12:13" ht="12.75">
      <c r="L1044" s="21"/>
      <c r="M1044" s="69"/>
    </row>
    <row r="1045" spans="12:13" ht="12.75">
      <c r="L1045" s="52"/>
      <c r="M1045" s="69"/>
    </row>
    <row r="1046" spans="12:13" ht="12.75">
      <c r="L1046" s="52"/>
      <c r="M1046" s="69"/>
    </row>
    <row r="1047" spans="12:13" ht="12.75">
      <c r="L1047" s="52"/>
      <c r="M1047" s="69"/>
    </row>
    <row r="1048" spans="12:13" ht="12.75">
      <c r="L1048" s="21"/>
      <c r="M1048" s="69"/>
    </row>
    <row r="1049" spans="12:13" ht="12.75">
      <c r="L1049" s="21"/>
      <c r="M1049" s="94"/>
    </row>
    <row r="1050" spans="12:13" ht="12.75">
      <c r="L1050" s="84"/>
      <c r="M1050" s="69"/>
    </row>
    <row r="1051" spans="12:13" ht="12.75">
      <c r="L1051" s="49"/>
      <c r="M1051" s="53"/>
    </row>
    <row r="1052" spans="12:13" ht="12.75">
      <c r="L1052" s="7"/>
      <c r="M1052" s="6"/>
    </row>
    <row r="1053" spans="12:13" ht="12.75">
      <c r="L1053" s="6"/>
      <c r="M1053" s="6"/>
    </row>
    <row r="1054" spans="12:13" ht="12.75">
      <c r="L1054" s="6"/>
      <c r="M1054" s="6"/>
    </row>
    <row r="1055" spans="12:13" ht="12.75">
      <c r="L1055" s="6"/>
      <c r="M1055" s="6"/>
    </row>
    <row r="1056" spans="12:13" ht="12.75">
      <c r="L1056" s="6"/>
      <c r="M1056" s="6"/>
    </row>
    <row r="1057" spans="12:13" ht="12.75">
      <c r="L1057" s="6"/>
      <c r="M1057" s="6"/>
    </row>
    <row r="1058" spans="12:13" ht="12.75">
      <c r="L1058" s="6"/>
      <c r="M1058" s="6"/>
    </row>
    <row r="1059" spans="12:13" ht="12.75">
      <c r="L1059" s="6"/>
      <c r="M1059" s="6"/>
    </row>
    <row r="1060" spans="12:13" ht="12.75">
      <c r="L1060" s="6"/>
      <c r="M1060" s="6"/>
    </row>
    <row r="1061" spans="12:13" ht="12.75">
      <c r="L1061" s="6"/>
      <c r="M1061" s="6"/>
    </row>
    <row r="1062" spans="12:13" ht="12.75">
      <c r="L1062" s="6"/>
      <c r="M1062" s="6"/>
    </row>
    <row r="1063" spans="12:13" ht="12.75">
      <c r="L1063" s="6"/>
      <c r="M1063" s="6"/>
    </row>
    <row r="1064" spans="12:13" ht="12.75">
      <c r="L1064" s="6"/>
      <c r="M1064" s="6"/>
    </row>
    <row r="1065" spans="12:13" ht="12.75">
      <c r="L1065" s="6"/>
      <c r="M1065" s="6"/>
    </row>
    <row r="1066" spans="12:13" ht="12.75">
      <c r="L1066" s="6"/>
      <c r="M1066" s="6"/>
    </row>
    <row r="1067" spans="12:13" ht="12.75">
      <c r="L1067" s="6"/>
      <c r="M1067" s="6"/>
    </row>
    <row r="1068" spans="12:13" ht="12.75">
      <c r="L1068" s="6"/>
      <c r="M1068" s="6"/>
    </row>
    <row r="1069" spans="12:13" ht="12.75">
      <c r="L1069" s="6"/>
      <c r="M1069" s="6"/>
    </row>
    <row r="1070" spans="12:13" ht="12.75">
      <c r="L1070" s="115"/>
      <c r="M1070" s="116"/>
    </row>
    <row r="1071" spans="12:13" ht="12.75">
      <c r="L1071" s="115"/>
      <c r="M1071" s="116"/>
    </row>
    <row r="1072" spans="12:13" ht="12.75">
      <c r="L1072" s="115"/>
      <c r="M1072" s="116"/>
    </row>
    <row r="1073" spans="12:13" ht="12.75">
      <c r="L1073" s="6"/>
      <c r="M1073" s="6"/>
    </row>
    <row r="1074" spans="12:13" ht="12.75">
      <c r="L1074" s="7"/>
      <c r="M1074" s="6"/>
    </row>
    <row r="1075" spans="12:13" ht="12.75">
      <c r="L1075" s="7"/>
      <c r="M1075" s="6"/>
    </row>
    <row r="1076" spans="12:13" ht="12.75">
      <c r="L1076" s="7"/>
      <c r="M1076" s="6"/>
    </row>
    <row r="1077" spans="12:13" ht="12.75">
      <c r="L1077" s="7"/>
      <c r="M1077" s="6"/>
    </row>
    <row r="1078" spans="12:13" ht="12.75">
      <c r="L1078" s="7"/>
      <c r="M1078" s="6"/>
    </row>
    <row r="1079" spans="12:13" ht="12.75">
      <c r="L1079" s="7"/>
      <c r="M1079" s="6"/>
    </row>
    <row r="1080" spans="12:13" ht="12.75">
      <c r="L1080" s="7"/>
      <c r="M1080" s="6"/>
    </row>
    <row r="1081" spans="12:13" ht="12.75">
      <c r="L1081" s="7"/>
      <c r="M1081" s="6"/>
    </row>
    <row r="1082" spans="12:13" ht="12.75">
      <c r="L1082" s="7"/>
      <c r="M1082" s="6"/>
    </row>
    <row r="1083" spans="12:13" ht="12.75">
      <c r="L1083" s="7"/>
      <c r="M1083" s="6"/>
    </row>
    <row r="1084" spans="12:13" ht="12.75">
      <c r="L1084" s="7"/>
      <c r="M1084" s="6"/>
    </row>
    <row r="1085" spans="12:13" ht="12.75">
      <c r="L1085" s="7"/>
      <c r="M1085" s="6"/>
    </row>
    <row r="1086" spans="12:13" ht="12.75">
      <c r="L1086" s="7"/>
      <c r="M1086" s="6"/>
    </row>
    <row r="1087" spans="12:13" ht="12.75">
      <c r="L1087" s="7"/>
      <c r="M1087" s="6"/>
    </row>
    <row r="1088" spans="12:13" ht="12.75">
      <c r="L1088" s="7"/>
      <c r="M1088" s="6"/>
    </row>
    <row r="1089" spans="12:13" ht="12.75">
      <c r="L1089" s="7"/>
      <c r="M1089" s="6"/>
    </row>
    <row r="1090" spans="12:13" ht="12.75">
      <c r="L1090" s="7"/>
      <c r="M1090" s="6"/>
    </row>
    <row r="1091" spans="12:13" ht="12.75">
      <c r="L1091" s="7"/>
      <c r="M1091" s="6"/>
    </row>
    <row r="1092" spans="12:13" ht="12.75">
      <c r="L1092" s="7"/>
      <c r="M1092" s="6"/>
    </row>
    <row r="1093" spans="12:13" ht="12.75">
      <c r="L1093" s="7"/>
      <c r="M1093" s="6"/>
    </row>
    <row r="1094" spans="12:13" ht="12.75">
      <c r="L1094" s="7"/>
      <c r="M1094" s="6"/>
    </row>
    <row r="1095" spans="12:13" ht="12.75">
      <c r="L1095" s="7"/>
      <c r="M1095" s="6"/>
    </row>
    <row r="1096" spans="12:24" ht="12.75">
      <c r="L1096" s="7"/>
      <c r="M1096" s="6"/>
      <c r="X1096" s="19"/>
    </row>
    <row r="1097" spans="12:24" ht="12.75">
      <c r="L1097" s="7"/>
      <c r="M1097" s="6"/>
      <c r="X1097" s="19"/>
    </row>
    <row r="1098" spans="12:24" ht="12.75">
      <c r="L1098" s="7"/>
      <c r="M1098" s="6"/>
      <c r="X1098" s="19"/>
    </row>
    <row r="1099" spans="12:24" ht="12.75">
      <c r="L1099" s="7"/>
      <c r="M1099" s="6"/>
      <c r="X1099" s="19"/>
    </row>
    <row r="1100" spans="12:24" ht="12.75">
      <c r="L1100" s="7"/>
      <c r="M1100" s="6"/>
      <c r="X1100" s="19"/>
    </row>
    <row r="1101" spans="12:24" ht="12.75">
      <c r="L1101" s="7"/>
      <c r="M1101" s="6"/>
      <c r="X1101" s="19"/>
    </row>
    <row r="1102" spans="12:24" ht="12.75">
      <c r="L1102" s="7"/>
      <c r="M1102" s="6"/>
      <c r="X1102" s="19"/>
    </row>
    <row r="1103" spans="12:24" ht="12.75">
      <c r="L1103" s="7"/>
      <c r="M1103" s="6"/>
      <c r="X1103" s="19"/>
    </row>
    <row r="1104" spans="12:24" ht="12.75">
      <c r="L1104" s="7"/>
      <c r="M1104" s="6"/>
      <c r="X1104" s="19"/>
    </row>
    <row r="1105" spans="12:24" ht="12.75">
      <c r="L1105" s="7"/>
      <c r="M1105" s="6"/>
      <c r="X1105" s="19"/>
    </row>
    <row r="1106" spans="12:24" ht="12.75">
      <c r="L1106" s="7"/>
      <c r="M1106" s="6"/>
      <c r="X1106" s="19"/>
    </row>
    <row r="1107" spans="12:24" ht="12.75">
      <c r="L1107" s="7"/>
      <c r="M1107" s="6"/>
      <c r="X1107" s="19"/>
    </row>
    <row r="1108" spans="12:24" ht="12.75">
      <c r="L1108" s="7"/>
      <c r="M1108" s="6"/>
      <c r="X1108" s="19"/>
    </row>
    <row r="1109" spans="12:24" ht="12.75">
      <c r="L1109" s="7"/>
      <c r="M1109" s="6"/>
      <c r="X1109" s="41"/>
    </row>
    <row r="1110" spans="12:24" ht="12.75">
      <c r="L1110" s="7"/>
      <c r="M1110" s="6"/>
      <c r="X1110" s="19"/>
    </row>
    <row r="1111" spans="12:24" ht="12.75">
      <c r="L1111" s="7"/>
      <c r="M1111" s="6"/>
      <c r="X1111" s="19"/>
    </row>
    <row r="1112" spans="12:24" ht="12.75">
      <c r="L1112" s="7"/>
      <c r="M1112" s="6"/>
      <c r="X1112" s="4"/>
    </row>
    <row r="1113" spans="12:24" ht="12.75">
      <c r="L1113" s="7"/>
      <c r="M1113" s="6"/>
      <c r="X1113" s="4"/>
    </row>
    <row r="1114" spans="12:24" ht="12.75">
      <c r="L1114" s="7"/>
      <c r="M1114" s="6"/>
      <c r="X1114" s="112"/>
    </row>
    <row r="1115" spans="12:24" ht="12.75">
      <c r="L1115" s="7"/>
      <c r="M1115" s="6"/>
      <c r="X1115" s="112"/>
    </row>
    <row r="1116" spans="12:24" ht="12.75">
      <c r="L1116" s="7"/>
      <c r="M1116" s="6"/>
      <c r="X1116" s="4"/>
    </row>
    <row r="1117" spans="12:24" ht="12.75">
      <c r="L1117" s="7"/>
      <c r="M1117" s="6"/>
      <c r="X1117" s="4"/>
    </row>
    <row r="1118" spans="12:13" ht="12.75">
      <c r="L1118" s="7"/>
      <c r="M1118" s="6"/>
    </row>
    <row r="1119" spans="12:13" ht="12.75">
      <c r="L1119" s="7"/>
      <c r="M1119" s="69"/>
    </row>
    <row r="1120" spans="12:13" ht="12.75">
      <c r="L1120" s="7"/>
      <c r="M1120" s="69"/>
    </row>
    <row r="1121" spans="12:13" ht="12.75">
      <c r="L1121" s="7"/>
      <c r="M1121" s="69"/>
    </row>
    <row r="1122" spans="12:13" ht="12.75">
      <c r="L1122" s="7"/>
      <c r="M1122" s="94"/>
    </row>
    <row r="1123" spans="12:13" ht="12.75">
      <c r="L1123" s="7"/>
      <c r="M1123" s="94"/>
    </row>
    <row r="1124" spans="12:13" ht="12.75">
      <c r="L1124" s="7"/>
      <c r="M1124" s="53"/>
    </row>
    <row r="1125" spans="12:13" ht="12.75">
      <c r="L1125" s="7"/>
      <c r="M1125" s="69"/>
    </row>
    <row r="1126" spans="12:13" ht="12.75">
      <c r="L1126" s="7"/>
      <c r="M1126" s="69"/>
    </row>
    <row r="1127" spans="12:13" ht="12.75">
      <c r="L1127" s="7"/>
      <c r="M1127" s="69"/>
    </row>
    <row r="1128" spans="12:13" ht="12.75">
      <c r="L1128" s="7"/>
      <c r="M1128" s="69"/>
    </row>
    <row r="1129" spans="12:13" ht="12.75">
      <c r="L1129" s="7"/>
      <c r="M1129" s="69"/>
    </row>
    <row r="1130" spans="12:13" ht="12.75">
      <c r="L1130" s="7"/>
      <c r="M1130" s="69"/>
    </row>
    <row r="1131" spans="12:13" ht="12.75">
      <c r="L1131" s="7"/>
      <c r="M1131" s="69"/>
    </row>
    <row r="1132" spans="12:13" ht="12.75">
      <c r="L1132" s="7"/>
      <c r="M1132" s="94"/>
    </row>
    <row r="1133" spans="12:13" ht="12.75">
      <c r="L1133" s="7"/>
      <c r="M1133" s="93"/>
    </row>
    <row r="1134" spans="12:13" ht="12.75">
      <c r="L1134" s="7"/>
      <c r="M1134" s="53"/>
    </row>
    <row r="1135" spans="12:13" ht="12.75">
      <c r="L1135" s="7"/>
      <c r="M1135" s="69"/>
    </row>
    <row r="1136" spans="12:13" ht="12.75">
      <c r="L1136" s="7"/>
      <c r="M1136" s="69"/>
    </row>
    <row r="1137" spans="12:13" ht="12.75">
      <c r="L1137" s="7"/>
      <c r="M1137" s="69"/>
    </row>
    <row r="1138" spans="12:13" ht="12.75">
      <c r="L1138" s="7"/>
      <c r="M1138" s="69"/>
    </row>
    <row r="1139" spans="12:13" ht="12.75">
      <c r="L1139" s="7"/>
      <c r="M1139" s="69"/>
    </row>
    <row r="1140" spans="12:13" ht="12.75">
      <c r="L1140" s="7"/>
      <c r="M1140" s="94"/>
    </row>
    <row r="1141" spans="12:13" ht="12.75">
      <c r="L1141" s="7"/>
      <c r="M1141" s="94"/>
    </row>
    <row r="1142" spans="12:13" ht="12.75">
      <c r="L1142" s="7"/>
      <c r="M1142" s="53"/>
    </row>
    <row r="1143" spans="12:13" ht="12.75">
      <c r="L1143" s="7"/>
      <c r="M1143" s="69"/>
    </row>
    <row r="1144" spans="12:13" ht="12.75">
      <c r="L1144" s="7"/>
      <c r="M1144" s="69"/>
    </row>
    <row r="1145" spans="12:13" ht="12.75">
      <c r="L1145" s="7"/>
      <c r="M1145" s="69"/>
    </row>
    <row r="1146" spans="12:13" ht="12.75">
      <c r="L1146" s="7"/>
      <c r="M1146" s="69"/>
    </row>
    <row r="1147" spans="12:13" ht="12.75">
      <c r="L1147" s="7"/>
      <c r="M1147" s="69"/>
    </row>
    <row r="1148" spans="12:13" ht="12.75">
      <c r="L1148" s="7"/>
      <c r="M1148" s="69"/>
    </row>
    <row r="1149" spans="12:13" ht="12.75">
      <c r="L1149" s="7"/>
      <c r="M1149" s="69"/>
    </row>
    <row r="1150" spans="12:13" ht="12.75">
      <c r="L1150" s="7"/>
      <c r="M1150" s="94"/>
    </row>
    <row r="1151" spans="12:13" ht="12.75">
      <c r="L1151" s="7"/>
      <c r="M1151" s="53"/>
    </row>
    <row r="1152" spans="12:13" ht="12.75">
      <c r="L1152" s="7"/>
      <c r="M1152" s="69"/>
    </row>
    <row r="1153" spans="12:13" ht="12.75">
      <c r="L1153" s="7"/>
      <c r="M1153" s="69"/>
    </row>
    <row r="1154" spans="12:13" ht="12.75">
      <c r="L1154" s="7"/>
      <c r="M1154" s="69"/>
    </row>
    <row r="1155" spans="12:13" ht="12.75">
      <c r="L1155" s="7"/>
      <c r="M1155" s="69"/>
    </row>
    <row r="1156" spans="12:13" ht="12.75">
      <c r="L1156" s="7"/>
      <c r="M1156" s="69"/>
    </row>
    <row r="1157" spans="12:13" ht="12.75">
      <c r="L1157" s="7"/>
      <c r="M1157" s="69"/>
    </row>
    <row r="1158" spans="12:13" ht="12.75">
      <c r="L1158" s="7"/>
      <c r="M1158" s="94"/>
    </row>
    <row r="1159" spans="12:13" ht="12.75">
      <c r="L1159" s="7"/>
      <c r="M1159" s="94"/>
    </row>
    <row r="1160" spans="12:13" ht="12.75">
      <c r="L1160" s="7"/>
      <c r="M1160" s="53"/>
    </row>
    <row r="1161" spans="12:13" ht="12.75">
      <c r="L1161" s="7"/>
      <c r="M1161" s="18"/>
    </row>
    <row r="1162" spans="12:13" ht="12.75">
      <c r="L1162" s="7"/>
      <c r="M1162" s="69"/>
    </row>
    <row r="1163" spans="12:13" ht="12.75">
      <c r="L1163" s="7"/>
      <c r="M1163" s="69"/>
    </row>
    <row r="1164" spans="12:13" ht="12.75">
      <c r="L1164" s="7"/>
      <c r="M1164" s="69"/>
    </row>
    <row r="1165" spans="12:13" ht="12.75">
      <c r="L1165" s="7"/>
      <c r="M1165" s="69"/>
    </row>
    <row r="1166" spans="12:13" ht="12.75">
      <c r="L1166" s="7"/>
      <c r="M1166" s="69"/>
    </row>
    <row r="1167" spans="12:13" ht="12.75">
      <c r="L1167" s="7"/>
      <c r="M1167" s="69"/>
    </row>
    <row r="1168" spans="12:13" ht="12.75">
      <c r="L1168" s="7"/>
      <c r="M1168" s="94"/>
    </row>
    <row r="1169" spans="12:13" ht="12.75">
      <c r="L1169" s="7"/>
      <c r="M1169" s="93"/>
    </row>
    <row r="1170" spans="12:13" ht="12.75">
      <c r="L1170" s="7"/>
      <c r="M1170" s="67"/>
    </row>
    <row r="1171" spans="12:13" ht="12.75">
      <c r="L1171" s="7"/>
      <c r="M1171" s="69"/>
    </row>
    <row r="1172" spans="12:13" ht="12.75">
      <c r="L1172" s="7"/>
      <c r="M1172" s="69"/>
    </row>
    <row r="1173" spans="12:13" ht="12.75">
      <c r="L1173" s="7"/>
      <c r="M1173" s="69"/>
    </row>
    <row r="1174" spans="12:13" ht="12.75">
      <c r="L1174" s="7"/>
      <c r="M1174" s="69"/>
    </row>
    <row r="1175" spans="12:13" ht="12.75">
      <c r="L1175" s="7"/>
      <c r="M1175" s="69"/>
    </row>
    <row r="1176" spans="12:13" ht="12.75">
      <c r="L1176" s="7"/>
      <c r="M1176" s="69"/>
    </row>
    <row r="1177" spans="12:13" ht="12.75">
      <c r="L1177" s="7"/>
      <c r="M1177" s="69"/>
    </row>
    <row r="1178" spans="12:13" ht="12.75">
      <c r="L1178" s="7"/>
      <c r="M1178" s="69"/>
    </row>
    <row r="1179" spans="12:13" ht="12.75">
      <c r="L1179" s="7"/>
      <c r="M1179" s="93"/>
    </row>
    <row r="1180" spans="12:13" ht="12.75">
      <c r="L1180" s="7"/>
      <c r="M1180" s="53"/>
    </row>
    <row r="1181" spans="12:13" ht="12.75">
      <c r="L1181" s="7"/>
      <c r="M1181" s="53"/>
    </row>
    <row r="1182" spans="12:13" ht="12.75">
      <c r="L1182" s="7"/>
      <c r="M1182" s="69"/>
    </row>
    <row r="1183" spans="12:13" ht="12.75">
      <c r="L1183" s="7"/>
      <c r="M1183" s="69"/>
    </row>
    <row r="1184" spans="12:13" ht="12.75">
      <c r="L1184" s="7"/>
      <c r="M1184" s="18"/>
    </row>
    <row r="1185" spans="12:13" ht="12.75">
      <c r="L1185" s="7"/>
      <c r="M1185" s="69"/>
    </row>
    <row r="1186" spans="12:13" ht="12.75">
      <c r="L1186" s="52"/>
      <c r="M1186" s="69"/>
    </row>
    <row r="1187" spans="12:13" ht="12.75">
      <c r="L1187" s="52"/>
      <c r="M1187" s="94"/>
    </row>
    <row r="1188" spans="12:13" ht="12.75">
      <c r="L1188" s="21"/>
      <c r="M1188" s="93"/>
    </row>
    <row r="1189" spans="12:13" ht="12.75">
      <c r="L1189" s="21"/>
      <c r="M1189" s="53"/>
    </row>
    <row r="1190" spans="12:13" ht="12.75">
      <c r="L1190" s="21"/>
      <c r="M1190" s="69"/>
    </row>
    <row r="1191" spans="12:13" ht="12.75">
      <c r="L1191" s="84"/>
      <c r="M1191" s="69"/>
    </row>
    <row r="1192" spans="12:13" ht="12.75">
      <c r="L1192" s="52"/>
      <c r="M1192" s="69"/>
    </row>
    <row r="1193" spans="12:13" ht="12.75">
      <c r="L1193" s="47"/>
      <c r="M1193" s="69"/>
    </row>
    <row r="1194" spans="12:13" ht="12.75">
      <c r="L1194" s="21"/>
      <c r="M1194" s="69"/>
    </row>
    <row r="1195" spans="12:13" ht="12.75">
      <c r="L1195" s="21"/>
      <c r="M1195" s="69"/>
    </row>
    <row r="1196" spans="12:13" ht="12.75">
      <c r="L1196" s="52"/>
      <c r="M1196" s="69"/>
    </row>
    <row r="1197" spans="12:13" ht="12.75">
      <c r="L1197" s="6"/>
      <c r="M1197" s="20"/>
    </row>
    <row r="1198" spans="12:13" ht="12.75">
      <c r="L1198" s="21"/>
      <c r="M1198" s="7"/>
    </row>
    <row r="1199" spans="12:13" ht="12.75">
      <c r="L1199" s="84"/>
      <c r="M1199" s="7"/>
    </row>
    <row r="1200" spans="12:13" ht="12.75">
      <c r="L1200" s="84"/>
      <c r="M1200" s="7"/>
    </row>
    <row r="1201" spans="12:13" ht="12.75">
      <c r="L1201" s="49"/>
      <c r="M1201" s="7"/>
    </row>
    <row r="1202" spans="12:13" ht="12.75">
      <c r="L1202" s="21"/>
      <c r="M1202" s="7"/>
    </row>
    <row r="1203" spans="12:13" ht="12.75">
      <c r="L1203" s="21"/>
      <c r="M1203" s="7"/>
    </row>
    <row r="1204" spans="12:13" ht="12.75">
      <c r="L1204" s="52"/>
      <c r="M1204" s="7"/>
    </row>
    <row r="1205" spans="12:13" ht="12.75">
      <c r="L1205" s="52"/>
      <c r="M1205" s="7"/>
    </row>
    <row r="1206" spans="12:13" ht="12.75">
      <c r="L1206" s="52"/>
      <c r="M1206" s="53"/>
    </row>
    <row r="1207" spans="12:13" ht="12.75">
      <c r="L1207" s="6"/>
      <c r="M1207" s="7"/>
    </row>
    <row r="1208" spans="12:13" ht="12.75">
      <c r="L1208" s="53"/>
      <c r="M1208" s="48"/>
    </row>
    <row r="1209" spans="12:13" ht="12.75">
      <c r="L1209" s="53"/>
      <c r="M1209" s="7"/>
    </row>
    <row r="1210" spans="12:13" ht="12.75">
      <c r="L1210" s="53"/>
      <c r="M1210" s="20"/>
    </row>
    <row r="1211" spans="12:13" ht="12.75">
      <c r="L1211" s="53"/>
      <c r="M1211" s="7"/>
    </row>
    <row r="1212" spans="12:13" ht="12.75">
      <c r="L1212" s="53"/>
      <c r="M1212" s="7"/>
    </row>
    <row r="1213" spans="12:13" ht="12.75">
      <c r="L1213" s="53"/>
      <c r="M1213" s="7"/>
    </row>
    <row r="1214" spans="12:13" ht="12.75">
      <c r="L1214" s="53"/>
      <c r="M1214" s="7"/>
    </row>
    <row r="1215" spans="12:13" ht="12.75">
      <c r="L1215" s="53"/>
      <c r="M1215" s="7"/>
    </row>
    <row r="1216" spans="12:13" ht="12.75">
      <c r="L1216" s="53"/>
      <c r="M1216" s="7"/>
    </row>
    <row r="1217" spans="12:13" ht="12.75">
      <c r="L1217" s="53"/>
      <c r="M1217" s="7"/>
    </row>
    <row r="1218" spans="12:13" ht="12.75">
      <c r="L1218" s="53"/>
      <c r="M1218" s="7"/>
    </row>
    <row r="1219" spans="12:13" ht="12.75">
      <c r="L1219" s="53"/>
      <c r="M1219" s="7"/>
    </row>
    <row r="1220" spans="12:13" ht="12.75">
      <c r="L1220" s="53"/>
      <c r="M1220" s="7"/>
    </row>
    <row r="1221" spans="12:13" ht="12.75">
      <c r="L1221" s="53"/>
      <c r="M1221" s="7"/>
    </row>
    <row r="1222" spans="12:13" ht="12.75">
      <c r="L1222" s="53"/>
      <c r="M1222" s="7"/>
    </row>
    <row r="1223" spans="12:13" ht="12.75">
      <c r="L1223" s="53"/>
      <c r="M1223" s="7"/>
    </row>
    <row r="1224" spans="12:13" ht="12.75">
      <c r="L1224" s="53"/>
      <c r="M1224" s="7"/>
    </row>
    <row r="1225" spans="12:13" ht="12.75">
      <c r="L1225" s="53"/>
      <c r="M1225" s="53"/>
    </row>
    <row r="1226" spans="12:13" ht="12.75">
      <c r="L1226" s="53"/>
      <c r="M1226" s="63"/>
    </row>
    <row r="1227" spans="12:13" ht="12.75">
      <c r="L1227" s="53"/>
      <c r="M1227" s="7"/>
    </row>
    <row r="1228" spans="12:13" ht="12.75">
      <c r="L1228" s="53"/>
      <c r="M1228" s="48"/>
    </row>
    <row r="1229" spans="12:13" ht="12.75">
      <c r="L1229" s="53"/>
      <c r="M1229" s="7"/>
    </row>
    <row r="1230" spans="12:13" ht="12.75">
      <c r="L1230" s="53"/>
      <c r="M1230" s="20"/>
    </row>
    <row r="1231" spans="12:13" ht="12.75">
      <c r="L1231" s="53"/>
      <c r="M1231" s="7"/>
    </row>
    <row r="1232" spans="12:13" ht="12.75">
      <c r="L1232" s="53"/>
      <c r="M1232" s="7"/>
    </row>
    <row r="1233" spans="12:13" ht="12.75">
      <c r="L1233" s="53"/>
      <c r="M1233" s="7"/>
    </row>
    <row r="1234" spans="12:13" ht="12.75">
      <c r="L1234" s="53"/>
      <c r="M1234" s="7"/>
    </row>
    <row r="1235" spans="12:13" ht="12.75">
      <c r="L1235" s="53"/>
      <c r="M1235" s="7"/>
    </row>
    <row r="1236" spans="12:13" ht="12.75">
      <c r="L1236" s="53"/>
      <c r="M1236" s="7"/>
    </row>
    <row r="1237" spans="12:13" ht="12.75">
      <c r="L1237" s="53"/>
      <c r="M1237" s="7"/>
    </row>
    <row r="1238" spans="12:13" ht="12.75">
      <c r="L1238" s="53"/>
      <c r="M1238" s="53"/>
    </row>
    <row r="1239" spans="12:13" ht="12.75">
      <c r="L1239" s="53"/>
      <c r="M1239" s="96"/>
    </row>
    <row r="1240" spans="12:13" ht="12.75">
      <c r="L1240" s="53"/>
      <c r="M1240" s="7"/>
    </row>
    <row r="1241" spans="12:13" ht="12.75">
      <c r="L1241" s="53"/>
      <c r="M1241" s="48"/>
    </row>
    <row r="1242" spans="12:13" ht="12.75">
      <c r="L1242" s="53"/>
      <c r="M1242" s="18"/>
    </row>
    <row r="1243" spans="12:13" ht="12.75">
      <c r="L1243" s="53"/>
      <c r="M1243" s="20"/>
    </row>
    <row r="1244" spans="12:13" ht="12.75">
      <c r="L1244" s="53"/>
      <c r="M1244" s="7"/>
    </row>
    <row r="1245" spans="12:13" ht="12.75">
      <c r="L1245" s="53"/>
      <c r="M1245" s="7"/>
    </row>
    <row r="1246" spans="12:13" ht="12.75">
      <c r="L1246" s="53"/>
      <c r="M1246" s="7"/>
    </row>
    <row r="1247" spans="12:13" ht="12.75">
      <c r="L1247" s="53"/>
      <c r="M1247" s="7"/>
    </row>
    <row r="1248" spans="12:13" ht="12.75">
      <c r="L1248" s="53"/>
      <c r="M1248" s="7"/>
    </row>
    <row r="1249" spans="12:13" ht="12.75">
      <c r="L1249" s="53"/>
      <c r="M1249" s="7"/>
    </row>
    <row r="1250" spans="12:13" ht="12.75">
      <c r="L1250" s="53"/>
      <c r="M1250" s="53"/>
    </row>
    <row r="1251" spans="12:13" ht="12.75">
      <c r="L1251" s="53"/>
      <c r="M1251" s="130"/>
    </row>
    <row r="1252" spans="12:13" ht="12.75">
      <c r="L1252" s="53"/>
      <c r="M1252" s="7"/>
    </row>
    <row r="1253" spans="12:13" ht="12.75">
      <c r="L1253" s="69"/>
      <c r="M1253" s="48"/>
    </row>
    <row r="1254" spans="12:13" ht="12.75">
      <c r="L1254" s="53"/>
      <c r="M1254" s="18"/>
    </row>
    <row r="1255" spans="12:13" ht="12.75">
      <c r="L1255" s="53"/>
      <c r="M1255" s="20"/>
    </row>
    <row r="1256" spans="12:13" ht="12.75">
      <c r="L1256" s="53"/>
      <c r="M1256" s="7"/>
    </row>
    <row r="1257" spans="12:13" ht="12.75">
      <c r="L1257" s="53"/>
      <c r="M1257" s="7"/>
    </row>
    <row r="1258" spans="12:13" ht="12.75">
      <c r="L1258" s="53"/>
      <c r="M1258" s="7"/>
    </row>
    <row r="1259" spans="12:13" ht="12.75">
      <c r="L1259" s="53"/>
      <c r="M1259" s="7"/>
    </row>
    <row r="1260" spans="12:13" ht="12.75">
      <c r="L1260" s="53"/>
      <c r="M1260" s="7"/>
    </row>
    <row r="1261" spans="12:13" ht="12.75">
      <c r="L1261" s="53"/>
      <c r="M1261" s="7"/>
    </row>
    <row r="1262" spans="12:13" ht="12.75">
      <c r="L1262" s="53"/>
      <c r="M1262" s="7"/>
    </row>
    <row r="1263" spans="12:13" ht="12.75">
      <c r="L1263" s="53"/>
      <c r="M1263" s="53"/>
    </row>
    <row r="1264" spans="12:13" ht="12.75">
      <c r="L1264" s="53"/>
      <c r="M1264" s="7"/>
    </row>
    <row r="1265" spans="12:13" ht="12.75">
      <c r="L1265" s="18"/>
      <c r="M1265" s="48"/>
    </row>
    <row r="1266" spans="12:13" ht="12.75">
      <c r="L1266" s="53"/>
      <c r="M1266" s="53"/>
    </row>
    <row r="1267" spans="12:13" ht="12.75">
      <c r="L1267" s="53"/>
      <c r="M1267" s="20"/>
    </row>
    <row r="1268" spans="12:13" ht="12.75">
      <c r="L1268" s="53"/>
      <c r="M1268" s="7"/>
    </row>
    <row r="1269" spans="12:13" ht="12.75">
      <c r="L1269" s="53"/>
      <c r="M1269" s="7"/>
    </row>
    <row r="1270" spans="12:13" ht="12.75">
      <c r="L1270" s="53"/>
      <c r="M1270" s="7"/>
    </row>
    <row r="1271" spans="12:13" ht="12.75">
      <c r="L1271" s="53"/>
      <c r="M1271" s="7"/>
    </row>
    <row r="1272" spans="12:13" ht="12.75">
      <c r="L1272" s="53"/>
      <c r="M1272" s="7"/>
    </row>
    <row r="1273" spans="12:13" ht="12.75">
      <c r="L1273" s="53"/>
      <c r="M1273" s="7"/>
    </row>
    <row r="1274" spans="12:13" ht="12.75">
      <c r="L1274" s="53"/>
      <c r="M1274" s="7"/>
    </row>
    <row r="1275" spans="12:13" ht="12.75">
      <c r="L1275" s="53"/>
      <c r="M1275" s="7"/>
    </row>
    <row r="1276" spans="12:13" ht="12.75">
      <c r="L1276" s="53"/>
      <c r="M1276" s="7"/>
    </row>
    <row r="1277" spans="12:13" ht="12.75">
      <c r="L1277" s="53"/>
      <c r="M1277" s="47"/>
    </row>
    <row r="1278" spans="12:13" ht="12.75">
      <c r="L1278" s="53"/>
      <c r="M1278" s="53"/>
    </row>
    <row r="1279" spans="12:13" ht="12.75">
      <c r="L1279" s="18"/>
      <c r="M1279" s="7"/>
    </row>
    <row r="1280" spans="12:13" ht="12.75">
      <c r="L1280" s="18"/>
      <c r="M1280" s="48"/>
    </row>
    <row r="1281" spans="12:13" ht="12.75">
      <c r="L1281" s="18"/>
      <c r="M1281" s="18"/>
    </row>
    <row r="1282" spans="12:13" ht="12.75">
      <c r="L1282" s="18"/>
      <c r="M1282" s="20"/>
    </row>
    <row r="1283" spans="12:13" ht="12.75">
      <c r="L1283" s="69"/>
      <c r="M1283" s="7"/>
    </row>
    <row r="1284" spans="12:13" ht="12.75">
      <c r="L1284" s="69"/>
      <c r="M1284" s="7"/>
    </row>
    <row r="1285" spans="12:13" ht="12.75">
      <c r="L1285" s="69"/>
      <c r="M1285" s="7"/>
    </row>
    <row r="1286" spans="12:13" ht="12.75">
      <c r="L1286" s="69"/>
      <c r="M1286" s="7"/>
    </row>
    <row r="1287" spans="12:13" ht="12.75">
      <c r="L1287" s="69"/>
      <c r="M1287" s="7"/>
    </row>
    <row r="1288" spans="12:13" ht="12.75">
      <c r="L1288" s="69"/>
      <c r="M1288" s="7"/>
    </row>
    <row r="1289" spans="12:13" ht="12.75">
      <c r="L1289" s="86"/>
      <c r="M1289" s="7"/>
    </row>
    <row r="1290" spans="12:13" ht="12.75">
      <c r="L1290" s="53"/>
      <c r="M1290" s="7"/>
    </row>
    <row r="1291" spans="12:13" ht="12.75">
      <c r="L1291" s="69"/>
      <c r="M1291" s="7"/>
    </row>
    <row r="1292" spans="12:13" ht="12.75">
      <c r="L1292" s="6"/>
      <c r="M1292" s="6"/>
    </row>
    <row r="1293" spans="12:13" ht="12.75">
      <c r="L1293" s="6"/>
      <c r="M1293" s="6"/>
    </row>
    <row r="1294" spans="12:13" ht="12.75">
      <c r="L1294" s="6"/>
      <c r="M1294" s="6"/>
    </row>
    <row r="1295" spans="12:13" ht="12.75">
      <c r="L1295" s="6"/>
      <c r="M1295" s="6"/>
    </row>
    <row r="1296" spans="12:13" ht="12.75">
      <c r="L1296" s="6"/>
      <c r="M1296" s="6"/>
    </row>
    <row r="1297" spans="12:13" ht="12.75">
      <c r="L1297" s="6"/>
      <c r="M1297" s="6"/>
    </row>
    <row r="1298" spans="12:13" ht="12.75">
      <c r="L1298" s="6"/>
      <c r="M1298" s="6"/>
    </row>
    <row r="1299" spans="12:13" ht="12.75">
      <c r="L1299" s="6"/>
      <c r="M1299" s="6"/>
    </row>
    <row r="1300" spans="12:13" ht="12.75">
      <c r="L1300" s="6"/>
      <c r="M1300" s="6"/>
    </row>
    <row r="1301" spans="12:13" ht="12.75">
      <c r="L1301" s="6"/>
      <c r="M1301" s="6"/>
    </row>
    <row r="1302" spans="12:13" ht="12.75">
      <c r="L1302" s="6"/>
      <c r="M1302" s="6"/>
    </row>
    <row r="1303" spans="12:13" ht="12.75">
      <c r="L1303" s="6"/>
      <c r="M1303" s="6"/>
    </row>
    <row r="1304" spans="12:13" ht="12.75">
      <c r="L1304" s="6"/>
      <c r="M1304" s="6"/>
    </row>
    <row r="1305" spans="12:13" ht="12.75">
      <c r="L1305" s="6"/>
      <c r="M1305" s="6"/>
    </row>
    <row r="1306" spans="12:13" ht="12.75">
      <c r="L1306" s="6"/>
      <c r="M1306" s="6"/>
    </row>
    <row r="1307" spans="12:13" ht="12.75">
      <c r="L1307" s="6"/>
      <c r="M1307" s="6"/>
    </row>
    <row r="1308" spans="12:13" ht="12.75">
      <c r="L1308" s="6"/>
      <c r="M1308" s="6"/>
    </row>
    <row r="1309" spans="12:13" ht="12.75">
      <c r="L1309" s="6"/>
      <c r="M1309" s="6"/>
    </row>
    <row r="1310" spans="12:13" ht="12.75">
      <c r="L1310" s="6"/>
      <c r="M1310" s="6"/>
    </row>
    <row r="1311" spans="12:13" ht="12.75">
      <c r="L1311" s="6"/>
      <c r="M1311" s="6"/>
    </row>
    <row r="1312" spans="12:13" ht="12.75">
      <c r="L1312" s="6"/>
      <c r="M1312" s="6"/>
    </row>
    <row r="1313" spans="12:13" ht="12.75">
      <c r="L1313" s="6"/>
      <c r="M1313" s="6"/>
    </row>
    <row r="1314" spans="12:13" ht="12.75">
      <c r="L1314" s="6"/>
      <c r="M1314" s="6"/>
    </row>
    <row r="1315" spans="12:13" ht="12.75">
      <c r="L1315" s="6"/>
      <c r="M1315" s="6"/>
    </row>
    <row r="1316" spans="12:13" ht="12.75">
      <c r="L1316" s="6"/>
      <c r="M1316" s="6"/>
    </row>
    <row r="1317" spans="12:13" ht="12.75">
      <c r="L1317" s="6"/>
      <c r="M1317" s="6"/>
    </row>
    <row r="1318" spans="12:13" ht="12.75">
      <c r="L1318" s="6"/>
      <c r="M1318" s="6"/>
    </row>
    <row r="1319" spans="12:13" ht="12.75">
      <c r="L1319" s="6"/>
      <c r="M1319" s="6"/>
    </row>
    <row r="1320" spans="12:13" ht="12.75">
      <c r="L1320" s="6"/>
      <c r="M1320" s="6"/>
    </row>
    <row r="1321" spans="12:13" ht="12.75">
      <c r="L1321" s="6"/>
      <c r="M1321" s="6"/>
    </row>
    <row r="1322" spans="12:13" ht="12.75">
      <c r="L1322" s="6"/>
      <c r="M1322" s="6"/>
    </row>
    <row r="1323" spans="12:13" ht="12.75">
      <c r="L1323" s="6"/>
      <c r="M1323" s="6"/>
    </row>
    <row r="1324" spans="12:13" ht="12.75">
      <c r="L1324" s="6"/>
      <c r="M1324" s="6"/>
    </row>
    <row r="1325" spans="12:13" ht="12.75">
      <c r="L1325" s="6"/>
      <c r="M1325" s="6"/>
    </row>
    <row r="1326" spans="12:13" ht="12.75">
      <c r="L1326" s="6"/>
      <c r="M1326" s="6"/>
    </row>
    <row r="1327" spans="12:13" ht="12.75">
      <c r="L1327" s="6"/>
      <c r="M1327" s="6"/>
    </row>
    <row r="1328" spans="12:13" ht="12.75">
      <c r="L1328" s="6"/>
      <c r="M1328" s="6"/>
    </row>
    <row r="1329" spans="12:13" ht="12.75">
      <c r="L1329" s="6"/>
      <c r="M1329" s="6"/>
    </row>
    <row r="1330" spans="12:13" ht="12.75">
      <c r="L1330" s="6"/>
      <c r="M1330" s="6"/>
    </row>
    <row r="1331" spans="12:13" ht="12.75">
      <c r="L1331" s="6"/>
      <c r="M1331" s="6"/>
    </row>
    <row r="1332" spans="12:13" ht="12.75">
      <c r="L1332" s="6"/>
      <c r="M1332" s="6"/>
    </row>
    <row r="1333" spans="12:13" ht="12.75">
      <c r="L1333" s="6"/>
      <c r="M1333" s="6"/>
    </row>
    <row r="1334" spans="12:13" ht="12.75">
      <c r="L1334" s="6"/>
      <c r="M1334" s="6"/>
    </row>
    <row r="1335" spans="12:13" ht="12.75">
      <c r="L1335" s="6"/>
      <c r="M1335" s="6"/>
    </row>
    <row r="1336" spans="12:13" ht="12.75">
      <c r="L1336" s="6"/>
      <c r="M1336" s="6"/>
    </row>
    <row r="1337" spans="12:13" ht="12.75">
      <c r="L1337" s="6"/>
      <c r="M1337" s="6"/>
    </row>
    <row r="1338" spans="12:13" ht="12.75">
      <c r="L1338" s="6"/>
      <c r="M1338" s="6"/>
    </row>
    <row r="1339" spans="12:13" ht="12.75">
      <c r="L1339" s="6"/>
      <c r="M1339" s="6"/>
    </row>
    <row r="1340" spans="12:13" ht="12.75">
      <c r="L1340" s="6"/>
      <c r="M1340" s="6"/>
    </row>
    <row r="1341" spans="12:13" ht="12.75">
      <c r="L1341" s="6"/>
      <c r="M1341" s="6"/>
    </row>
    <row r="1342" spans="12:13" ht="12.75">
      <c r="L1342" s="6"/>
      <c r="M1342" s="6"/>
    </row>
    <row r="1343" spans="12:13" ht="12.75">
      <c r="L1343" s="6"/>
      <c r="M1343" s="6"/>
    </row>
    <row r="1344" spans="12:13" ht="12.75">
      <c r="L1344" s="6"/>
      <c r="M1344" s="6"/>
    </row>
    <row r="1345" spans="12:13" ht="12.75">
      <c r="L1345" s="6"/>
      <c r="M1345" s="6"/>
    </row>
    <row r="1346" spans="12:13" ht="12.75">
      <c r="L1346" s="6"/>
      <c r="M1346" s="6"/>
    </row>
    <row r="1347" spans="12:13" ht="12.75">
      <c r="L1347" s="6"/>
      <c r="M1347" s="6"/>
    </row>
    <row r="1348" spans="12:13" ht="12.75">
      <c r="L1348" s="6"/>
      <c r="M1348" s="6"/>
    </row>
    <row r="1349" spans="12:13" ht="12.75">
      <c r="L1349" s="6"/>
      <c r="M1349" s="6"/>
    </row>
    <row r="1350" spans="12:13" ht="12.75">
      <c r="L1350" s="6"/>
      <c r="M1350" s="6"/>
    </row>
    <row r="1351" spans="12:13" ht="12.75">
      <c r="L1351" s="6"/>
      <c r="M1351" s="6"/>
    </row>
    <row r="1352" spans="12:13" ht="12.75">
      <c r="L1352" s="6"/>
      <c r="M1352" s="6"/>
    </row>
    <row r="1353" spans="12:13" ht="12.75">
      <c r="L1353" s="6"/>
      <c r="M1353" s="6"/>
    </row>
    <row r="1354" spans="12:13" ht="12.75">
      <c r="L1354" s="6"/>
      <c r="M1354" s="6"/>
    </row>
    <row r="1355" spans="12:13" ht="12.75">
      <c r="L1355" s="6"/>
      <c r="M1355" s="6"/>
    </row>
    <row r="1356" spans="12:13" ht="12.75">
      <c r="L1356" s="6"/>
      <c r="M1356" s="6"/>
    </row>
    <row r="1357" spans="12:13" ht="12.75">
      <c r="L1357" s="6"/>
      <c r="M1357" s="6"/>
    </row>
    <row r="1358" spans="12:13" ht="12.75">
      <c r="L1358" s="6"/>
      <c r="M1358" s="6"/>
    </row>
    <row r="1359" spans="12:13" ht="12.75">
      <c r="L1359" s="6"/>
      <c r="M1359" s="6"/>
    </row>
    <row r="1360" spans="12:13" ht="12.75">
      <c r="L1360" s="6"/>
      <c r="M1360" s="6"/>
    </row>
    <row r="1361" spans="12:13" ht="12.75">
      <c r="L1361" s="6"/>
      <c r="M1361" s="6"/>
    </row>
    <row r="1362" spans="12:13" ht="12.75">
      <c r="L1362" s="6"/>
      <c r="M1362" s="6"/>
    </row>
    <row r="1363" spans="12:13" ht="12.75">
      <c r="L1363" s="6"/>
      <c r="M1363" s="6"/>
    </row>
    <row r="1364" spans="12:13" ht="12.75">
      <c r="L1364" s="6"/>
      <c r="M1364" s="6"/>
    </row>
    <row r="1365" spans="12:13" ht="12.75">
      <c r="L1365" s="6"/>
      <c r="M1365" s="6"/>
    </row>
    <row r="1366" spans="12:13" ht="12.75">
      <c r="L1366" s="6"/>
      <c r="M1366" s="6"/>
    </row>
    <row r="1367" spans="12:13" ht="12.75">
      <c r="L1367" s="6"/>
      <c r="M1367" s="6"/>
    </row>
    <row r="1368" spans="12:13" ht="12.75">
      <c r="L1368" s="6"/>
      <c r="M1368" s="6"/>
    </row>
    <row r="1369" spans="12:13" ht="12.75">
      <c r="L1369" s="6"/>
      <c r="M1369" s="6"/>
    </row>
    <row r="1370" spans="12:13" ht="12.75">
      <c r="L1370" s="6"/>
      <c r="M1370" s="6"/>
    </row>
    <row r="1371" spans="12:13" ht="12.75">
      <c r="L1371" s="6"/>
      <c r="M1371" s="6"/>
    </row>
    <row r="1372" spans="12:13" ht="12.75">
      <c r="L1372" s="6"/>
      <c r="M1372" s="6"/>
    </row>
    <row r="1373" spans="12:13" ht="12.75">
      <c r="L1373" s="6"/>
      <c r="M1373" s="6"/>
    </row>
    <row r="1374" spans="12:13" ht="12.75">
      <c r="L1374" s="6"/>
      <c r="M1374" s="6"/>
    </row>
    <row r="1375" spans="12:13" ht="12.75">
      <c r="L1375" s="6"/>
      <c r="M1375" s="6"/>
    </row>
    <row r="1376" spans="12:13" ht="12.75">
      <c r="L1376" s="6"/>
      <c r="M1376" s="6"/>
    </row>
    <row r="1377" spans="12:13" ht="12.75">
      <c r="L1377" s="6"/>
      <c r="M1377" s="6"/>
    </row>
    <row r="1378" spans="12:13" ht="12.75">
      <c r="L1378" s="6"/>
      <c r="M1378" s="6"/>
    </row>
    <row r="1379" spans="12:13" ht="12.75">
      <c r="L1379" s="6"/>
      <c r="M1379" s="6"/>
    </row>
    <row r="1380" spans="12:13" ht="12.75">
      <c r="L1380" s="6"/>
      <c r="M1380" s="6"/>
    </row>
    <row r="1381" spans="12:13" ht="12.75">
      <c r="L1381" s="6"/>
      <c r="M1381" s="6"/>
    </row>
    <row r="1382" spans="12:13" ht="12.75">
      <c r="L1382" s="6"/>
      <c r="M1382" s="6"/>
    </row>
    <row r="1383" spans="12:13" ht="12.75">
      <c r="L1383" s="6"/>
      <c r="M1383" s="6"/>
    </row>
    <row r="1384" spans="12:13" ht="12.75">
      <c r="L1384" s="6"/>
      <c r="M1384" s="6"/>
    </row>
    <row r="1385" spans="12:13" ht="12.75">
      <c r="L1385" s="6"/>
      <c r="M1385" s="6"/>
    </row>
    <row r="1386" spans="12:13" ht="12.75">
      <c r="L1386" s="6"/>
      <c r="M1386" s="6"/>
    </row>
    <row r="1387" spans="12:13" ht="12.75">
      <c r="L1387" s="6"/>
      <c r="M1387" s="6"/>
    </row>
    <row r="1388" spans="12:13" ht="12.75">
      <c r="L1388" s="6"/>
      <c r="M1388" s="6"/>
    </row>
    <row r="1389" spans="12:13" ht="12.75">
      <c r="L1389" s="6"/>
      <c r="M1389" s="6"/>
    </row>
    <row r="1390" spans="12:13" ht="12.75">
      <c r="L1390" s="6"/>
      <c r="M1390" s="6"/>
    </row>
    <row r="1391" spans="12:13" ht="12.75">
      <c r="L1391" s="6"/>
      <c r="M1391" s="6"/>
    </row>
    <row r="1392" spans="12:13" ht="12.75">
      <c r="L1392" s="6"/>
      <c r="M1392" s="6"/>
    </row>
    <row r="1393" spans="12:13" ht="12.75">
      <c r="L1393" s="6"/>
      <c r="M1393" s="6"/>
    </row>
    <row r="1394" spans="12:13" ht="12.75">
      <c r="L1394" s="6"/>
      <c r="M1394" s="6"/>
    </row>
    <row r="1395" spans="12:13" ht="12.75">
      <c r="L1395" s="6"/>
      <c r="M1395" s="6"/>
    </row>
    <row r="1396" spans="12:13" ht="12.75">
      <c r="L1396" s="6"/>
      <c r="M1396" s="6"/>
    </row>
    <row r="1397" spans="12:13" ht="12.75">
      <c r="L1397" s="6"/>
      <c r="M1397" s="6"/>
    </row>
    <row r="1398" spans="12:13" ht="12.75">
      <c r="L1398" s="6"/>
      <c r="M1398" s="6"/>
    </row>
    <row r="1399" spans="12:13" ht="12.75">
      <c r="L1399" s="6"/>
      <c r="M1399" s="6"/>
    </row>
    <row r="1400" spans="12:13" ht="12.75">
      <c r="L1400" s="6"/>
      <c r="M1400" s="6"/>
    </row>
    <row r="1401" spans="12:13" ht="12.75">
      <c r="L1401" s="6"/>
      <c r="M1401" s="6"/>
    </row>
    <row r="1402" spans="12:13" ht="12.75">
      <c r="L1402" s="6"/>
      <c r="M1402" s="6"/>
    </row>
    <row r="1403" spans="12:13" ht="12.75">
      <c r="L1403" s="6"/>
      <c r="M1403" s="6"/>
    </row>
    <row r="1404" spans="12:13" ht="12.75">
      <c r="L1404" s="6"/>
      <c r="M1404" s="6"/>
    </row>
    <row r="1405" spans="12:13" ht="12.75">
      <c r="L1405" s="6"/>
      <c r="M1405" s="6"/>
    </row>
    <row r="1406" spans="12:13" ht="12.75">
      <c r="L1406" s="6"/>
      <c r="M1406" s="6"/>
    </row>
    <row r="1407" spans="12:13" ht="12.75">
      <c r="L1407" s="6"/>
      <c r="M1407" s="6"/>
    </row>
    <row r="1408" spans="12:13" ht="12.75">
      <c r="L1408" s="6"/>
      <c r="M1408" s="6"/>
    </row>
    <row r="1409" spans="12:13" ht="12.75">
      <c r="L1409" s="6"/>
      <c r="M1409" s="6"/>
    </row>
    <row r="1410" spans="12:13" ht="12.75">
      <c r="L1410" s="6"/>
      <c r="M1410" s="6"/>
    </row>
    <row r="1411" spans="12:13" ht="12.75">
      <c r="L1411" s="6"/>
      <c r="M1411" s="6"/>
    </row>
    <row r="1412" spans="12:13" ht="12.75">
      <c r="L1412" s="6"/>
      <c r="M1412" s="6"/>
    </row>
    <row r="1413" spans="12:13" ht="12.75">
      <c r="L1413" s="6"/>
      <c r="M1413" s="6"/>
    </row>
    <row r="1414" spans="12:13" ht="12.75">
      <c r="L1414" s="6"/>
      <c r="M1414" s="6"/>
    </row>
    <row r="1415" spans="12:13" ht="12.75">
      <c r="L1415" s="6"/>
      <c r="M1415" s="6"/>
    </row>
    <row r="1416" spans="12:13" ht="12.75">
      <c r="L1416" s="6"/>
      <c r="M1416" s="6"/>
    </row>
    <row r="1417" spans="12:13" ht="12.75">
      <c r="L1417" s="6"/>
      <c r="M1417" s="6"/>
    </row>
    <row r="1418" spans="12:13" ht="12.75">
      <c r="L1418" s="6"/>
      <c r="M1418" s="6"/>
    </row>
    <row r="1419" spans="12:13" ht="12.75">
      <c r="L1419" s="6"/>
      <c r="M1419" s="6"/>
    </row>
    <row r="1420" spans="12:13" ht="12.75">
      <c r="L1420" s="6"/>
      <c r="M1420" s="6"/>
    </row>
    <row r="1421" spans="12:13" ht="12.75">
      <c r="L1421" s="6"/>
      <c r="M1421" s="6"/>
    </row>
    <row r="1422" spans="12:13" ht="12.75">
      <c r="L1422" s="6"/>
      <c r="M1422" s="6"/>
    </row>
    <row r="1423" spans="12:13" ht="12.75">
      <c r="L1423" s="6"/>
      <c r="M1423" s="6"/>
    </row>
    <row r="1424" spans="12:13" ht="12.75">
      <c r="L1424" s="6"/>
      <c r="M1424" s="6"/>
    </row>
    <row r="1425" spans="12:13" ht="12.75">
      <c r="L1425" s="6"/>
      <c r="M1425" s="6"/>
    </row>
    <row r="1426" spans="12:13" ht="12.75">
      <c r="L1426" s="6"/>
      <c r="M1426" s="6"/>
    </row>
    <row r="1427" spans="12:13" ht="12.75">
      <c r="L1427" s="6"/>
      <c r="M1427" s="6"/>
    </row>
    <row r="1428" spans="12:13" ht="12.75">
      <c r="L1428" s="6"/>
      <c r="M1428" s="6"/>
    </row>
    <row r="1429" spans="12:13" ht="12.75">
      <c r="L1429" s="6"/>
      <c r="M1429" s="6"/>
    </row>
    <row r="1430" spans="12:13" ht="12.75">
      <c r="L1430" s="6"/>
      <c r="M1430" s="6"/>
    </row>
    <row r="1431" spans="12:13" ht="12.75">
      <c r="L1431" s="6"/>
      <c r="M1431" s="6"/>
    </row>
    <row r="1432" spans="12:13" ht="12.75">
      <c r="L1432" s="6"/>
      <c r="M1432" s="6"/>
    </row>
    <row r="1433" spans="12:13" ht="12.75">
      <c r="L1433" s="6"/>
      <c r="M1433" s="6"/>
    </row>
    <row r="1434" spans="12:13" ht="12.75">
      <c r="L1434" s="6"/>
      <c r="M1434" s="6"/>
    </row>
    <row r="1435" spans="12:13" ht="12.75">
      <c r="L1435" s="6"/>
      <c r="M1435" s="6"/>
    </row>
    <row r="1436" spans="12:13" ht="12.75">
      <c r="L1436" s="6"/>
      <c r="M1436" s="6"/>
    </row>
    <row r="1437" spans="12:13" ht="12.75">
      <c r="L1437" s="6"/>
      <c r="M1437" s="6"/>
    </row>
    <row r="1438" spans="12:13" ht="12.75">
      <c r="L1438" s="6"/>
      <c r="M1438" s="6"/>
    </row>
    <row r="1439" spans="12:13" ht="12.75">
      <c r="L1439" s="6"/>
      <c r="M1439" s="6"/>
    </row>
    <row r="1440" spans="12:13" ht="12.75">
      <c r="L1440" s="6"/>
      <c r="M1440" s="6"/>
    </row>
    <row r="1441" spans="12:13" ht="12.75">
      <c r="L1441" s="6"/>
      <c r="M1441" s="6"/>
    </row>
    <row r="1442" spans="12:13" ht="12.75">
      <c r="L1442" s="6"/>
      <c r="M1442" s="6"/>
    </row>
    <row r="1443" spans="12:13" ht="12.75">
      <c r="L1443" s="6"/>
      <c r="M1443" s="6"/>
    </row>
    <row r="1444" spans="12:13" ht="12.75">
      <c r="L1444" s="6"/>
      <c r="M1444" s="6"/>
    </row>
    <row r="1445" spans="12:13" ht="12.75">
      <c r="L1445" s="6"/>
      <c r="M1445" s="6"/>
    </row>
    <row r="1446" spans="12:13" ht="12.75">
      <c r="L1446" s="26"/>
      <c r="M1446" s="6"/>
    </row>
    <row r="1447" spans="12:13" ht="12.75">
      <c r="L1447" s="6"/>
      <c r="M1447" s="26"/>
    </row>
    <row r="1448" spans="12:13" ht="12.75">
      <c r="L1448" s="6"/>
      <c r="M1448" s="6"/>
    </row>
    <row r="1449" spans="12:13" ht="12.75">
      <c r="L1449" s="6"/>
      <c r="M1449" s="6"/>
    </row>
    <row r="1450" spans="12:13" ht="12.75">
      <c r="L1450" s="6"/>
      <c r="M1450" s="6"/>
    </row>
    <row r="1451" spans="12:13" ht="12.75">
      <c r="L1451" s="6"/>
      <c r="M1451" s="6"/>
    </row>
    <row r="1452" spans="12:13" ht="12.75">
      <c r="L1452" s="6"/>
      <c r="M1452" s="6"/>
    </row>
    <row r="1453" spans="12:13" ht="12.75">
      <c r="L1453" s="6"/>
      <c r="M1453" s="6"/>
    </row>
    <row r="1454" spans="12:13" ht="12.75">
      <c r="L1454" s="6"/>
      <c r="M1454" s="6"/>
    </row>
    <row r="1455" spans="12:13" ht="12.75">
      <c r="L1455" s="6"/>
      <c r="M1455" s="6"/>
    </row>
    <row r="1456" spans="12:13" ht="12.75">
      <c r="L1456" s="6"/>
      <c r="M1456" s="6"/>
    </row>
    <row r="1457" spans="12:13" ht="12.75">
      <c r="L1457" s="6"/>
      <c r="M1457" s="6"/>
    </row>
    <row r="1458" spans="12:13" ht="12.75">
      <c r="L1458" s="6"/>
      <c r="M1458" s="6"/>
    </row>
    <row r="1459" spans="12:13" ht="12.75">
      <c r="L1459" s="6"/>
      <c r="M1459" s="6"/>
    </row>
    <row r="1460" spans="12:13" ht="12.75">
      <c r="L1460" s="6"/>
      <c r="M1460" s="6"/>
    </row>
    <row r="1461" spans="12:13" ht="12.75">
      <c r="L1461" s="6"/>
      <c r="M1461" s="6"/>
    </row>
    <row r="1462" spans="12:13" ht="12.75">
      <c r="L1462" s="6"/>
      <c r="M1462" s="6"/>
    </row>
    <row r="1463" spans="12:13" ht="12.75">
      <c r="L1463" s="6"/>
      <c r="M1463" s="6"/>
    </row>
    <row r="1464" spans="12:13" ht="12.75">
      <c r="L1464" s="6"/>
      <c r="M1464" s="6"/>
    </row>
    <row r="1465" spans="12:13" ht="12.75">
      <c r="L1465" s="6"/>
      <c r="M1465" s="6"/>
    </row>
    <row r="1466" spans="12:13" ht="12.75">
      <c r="L1466" s="6"/>
      <c r="M1466" s="6"/>
    </row>
    <row r="1467" spans="12:13" ht="12.75">
      <c r="L1467" s="6"/>
      <c r="M1467" s="6"/>
    </row>
    <row r="1468" spans="12:13" ht="12.75">
      <c r="L1468" s="6"/>
      <c r="M1468" s="6"/>
    </row>
    <row r="1469" spans="12:13" ht="12.75">
      <c r="L1469" s="6"/>
      <c r="M1469" s="6"/>
    </row>
    <row r="1470" spans="12:13" ht="12.75">
      <c r="L1470" s="6"/>
      <c r="M1470" s="6"/>
    </row>
    <row r="1471" spans="12:13" ht="12.75">
      <c r="L1471" s="6"/>
      <c r="M1471" s="6"/>
    </row>
    <row r="1472" spans="12:13" ht="12.75">
      <c r="L1472" s="6"/>
      <c r="M1472" s="6"/>
    </row>
    <row r="1473" spans="12:13" ht="12.75">
      <c r="L1473" s="6"/>
      <c r="M1473" s="6"/>
    </row>
    <row r="1474" spans="12:13" ht="12.75">
      <c r="L1474" s="6"/>
      <c r="M1474" s="6"/>
    </row>
    <row r="1475" spans="12:13" ht="12.75">
      <c r="L1475" s="6"/>
      <c r="M1475" s="6"/>
    </row>
    <row r="1476" spans="12:13" ht="12.75">
      <c r="L1476" s="6"/>
      <c r="M1476" s="6"/>
    </row>
    <row r="1477" spans="12:13" ht="12.75">
      <c r="L1477" s="6"/>
      <c r="M1477" s="6"/>
    </row>
    <row r="1478" spans="12:13" ht="12.75">
      <c r="L1478" s="6"/>
      <c r="M1478" s="6"/>
    </row>
    <row r="1479" spans="12:13" ht="12.75">
      <c r="L1479" s="6"/>
      <c r="M1479" s="6"/>
    </row>
    <row r="1480" spans="12:13" ht="12.75">
      <c r="L1480" s="6"/>
      <c r="M1480" s="6"/>
    </row>
    <row r="1481" spans="12:13" ht="12.75">
      <c r="L1481" s="47"/>
      <c r="M1481" s="48"/>
    </row>
    <row r="1482" spans="12:13" ht="12.75">
      <c r="L1482" s="53"/>
      <c r="M1482" s="48"/>
    </row>
    <row r="1483" spans="12:13" ht="12.75">
      <c r="L1483" s="48"/>
      <c r="M1483" s="48"/>
    </row>
    <row r="1484" spans="12:13" ht="12.75">
      <c r="L1484" s="53"/>
      <c r="M1484" s="48"/>
    </row>
    <row r="1485" spans="12:13" ht="12.75">
      <c r="L1485" s="48"/>
      <c r="M1485" s="94"/>
    </row>
    <row r="1486" spans="12:13" ht="12.75">
      <c r="L1486" s="48"/>
      <c r="M1486" s="53"/>
    </row>
    <row r="1487" spans="12:13" ht="12.75">
      <c r="L1487" s="93"/>
      <c r="M1487" s="18"/>
    </row>
    <row r="1488" spans="12:13" ht="12.75">
      <c r="L1488" s="47"/>
      <c r="M1488" s="18"/>
    </row>
    <row r="1489" spans="12:13" ht="12.75">
      <c r="L1489" s="47"/>
      <c r="M1489" s="63"/>
    </row>
    <row r="1490" spans="12:13" ht="12.75">
      <c r="L1490" s="62"/>
      <c r="M1490" s="53"/>
    </row>
    <row r="1491" spans="12:13" ht="12.75">
      <c r="L1491" s="53"/>
      <c r="M1491" s="53"/>
    </row>
    <row r="1492" spans="12:13" ht="12.75">
      <c r="L1492" s="48"/>
      <c r="M1492" s="48"/>
    </row>
    <row r="1493" spans="12:13" ht="12.75">
      <c r="L1493" s="48"/>
      <c r="M1493" s="53"/>
    </row>
    <row r="1494" spans="12:13" ht="12.75">
      <c r="L1494" s="48"/>
      <c r="M1494" s="48"/>
    </row>
    <row r="1495" spans="12:13" ht="12.75">
      <c r="L1495" s="48"/>
      <c r="M1495" s="48"/>
    </row>
    <row r="1496" spans="12:13" ht="12.75">
      <c r="L1496" s="94"/>
      <c r="M1496" s="83"/>
    </row>
    <row r="1497" spans="12:13" ht="12.75">
      <c r="L1497" s="93"/>
      <c r="M1497" s="7"/>
    </row>
    <row r="1498" spans="12:13" ht="12.75">
      <c r="L1498" s="47"/>
      <c r="M1498" s="53"/>
    </row>
    <row r="1499" spans="12:13" ht="12.75">
      <c r="L1499" s="47"/>
      <c r="M1499" s="18"/>
    </row>
    <row r="1500" spans="12:13" ht="12.75">
      <c r="L1500" s="62"/>
      <c r="M1500" s="7"/>
    </row>
    <row r="1501" spans="12:13" ht="12.75">
      <c r="L1501" s="53"/>
      <c r="M1501" s="18"/>
    </row>
    <row r="1502" spans="12:13" ht="12.75">
      <c r="L1502" s="53"/>
      <c r="M1502" s="18"/>
    </row>
    <row r="1503" spans="12:13" ht="12.75">
      <c r="L1503" s="48"/>
      <c r="M1503" s="18"/>
    </row>
    <row r="1504" spans="12:13" ht="12.75">
      <c r="L1504" s="53"/>
      <c r="M1504" s="18"/>
    </row>
    <row r="1505" spans="12:13" ht="12.75">
      <c r="L1505" s="48"/>
      <c r="M1505" s="18"/>
    </row>
    <row r="1506" spans="12:13" ht="12.75">
      <c r="L1506" s="48"/>
      <c r="M1506" s="18"/>
    </row>
    <row r="1507" spans="12:13" ht="12.75">
      <c r="L1507" s="53"/>
      <c r="M1507" s="18"/>
    </row>
    <row r="1508" spans="12:13" ht="12.75">
      <c r="L1508" s="7"/>
      <c r="M1508" s="18"/>
    </row>
    <row r="1509" spans="12:13" ht="12.75">
      <c r="L1509" s="20"/>
      <c r="M1509" s="26"/>
    </row>
    <row r="1510" spans="12:13" ht="12.75">
      <c r="L1510" s="18"/>
      <c r="M1510" s="26"/>
    </row>
    <row r="1511" spans="12:13" ht="12.75">
      <c r="L1511" s="20"/>
      <c r="M1511" s="26"/>
    </row>
    <row r="1512" spans="12:13" ht="13.5">
      <c r="L1512" s="90"/>
      <c r="M1512" s="26"/>
    </row>
    <row r="1513" spans="12:13" ht="13.5">
      <c r="L1513" s="90"/>
      <c r="M1513" s="26"/>
    </row>
    <row r="1514" spans="12:13" ht="13.5">
      <c r="L1514" s="90"/>
      <c r="M1514" s="26"/>
    </row>
    <row r="1515" spans="12:13" ht="13.5">
      <c r="L1515" s="90"/>
      <c r="M1515" s="26"/>
    </row>
    <row r="1516" spans="12:13" ht="13.5">
      <c r="L1516" s="90"/>
      <c r="M1516" s="26"/>
    </row>
    <row r="1517" spans="12:13" ht="13.5">
      <c r="L1517" s="90"/>
      <c r="M1517" s="26"/>
    </row>
    <row r="1518" spans="12:13" ht="12.75">
      <c r="L1518" s="20"/>
      <c r="M1518" s="26"/>
    </row>
    <row r="1519" spans="12:13" ht="12.75">
      <c r="L1519" s="1"/>
      <c r="M1519" s="26"/>
    </row>
    <row r="1520" spans="12:13" ht="12.75">
      <c r="L1520" s="26"/>
      <c r="M1520" s="26"/>
    </row>
    <row r="1521" spans="12:13" ht="12.75">
      <c r="L1521" s="26"/>
      <c r="M1521" s="26"/>
    </row>
    <row r="1522" spans="12:13" ht="12.75">
      <c r="L1522" s="26"/>
      <c r="M1522" s="26"/>
    </row>
    <row r="1523" spans="12:13" ht="12.75">
      <c r="L1523" s="26"/>
      <c r="M1523" s="26"/>
    </row>
    <row r="1524" spans="12:13" ht="12.75">
      <c r="L1524" s="26"/>
      <c r="M1524" s="26"/>
    </row>
    <row r="1525" spans="12:13" ht="12.75">
      <c r="L1525" s="26"/>
      <c r="M1525" s="25"/>
    </row>
    <row r="1526" spans="12:13" ht="12.75">
      <c r="L1526" s="26"/>
      <c r="M1526" s="25"/>
    </row>
    <row r="1527" spans="12:13" ht="12.75">
      <c r="L1527" s="26"/>
      <c r="M1527" s="25"/>
    </row>
    <row r="1528" spans="12:13" ht="12.75">
      <c r="L1528" s="26"/>
      <c r="M1528" s="25"/>
    </row>
    <row r="1529" spans="12:13" ht="12.75">
      <c r="L1529" s="26"/>
      <c r="M1529" s="25"/>
    </row>
    <row r="1530" spans="12:13" ht="12.75">
      <c r="L1530" s="26"/>
      <c r="M1530" s="25"/>
    </row>
    <row r="1531" spans="12:13" ht="12.75">
      <c r="L1531" s="26"/>
      <c r="M1531" s="25"/>
    </row>
    <row r="1532" spans="12:13" ht="12.75">
      <c r="L1532" s="26"/>
      <c r="M1532" s="25"/>
    </row>
    <row r="1533" spans="12:13" ht="12.75">
      <c r="L1533" s="26"/>
      <c r="M1533" s="25"/>
    </row>
    <row r="1534" spans="12:13" ht="12.75">
      <c r="L1534" s="26"/>
      <c r="M1534" s="26"/>
    </row>
    <row r="1535" spans="12:13" ht="12.75">
      <c r="L1535" s="26"/>
      <c r="M1535" s="26"/>
    </row>
    <row r="1536" spans="12:13" ht="12.75">
      <c r="L1536" s="26"/>
      <c r="M1536" s="25"/>
    </row>
    <row r="1537" spans="12:13" ht="12.75">
      <c r="L1537" s="26"/>
      <c r="M1537" s="25"/>
    </row>
    <row r="1538" spans="12:13" ht="12.75">
      <c r="L1538" s="26"/>
      <c r="M1538" s="25"/>
    </row>
    <row r="1539" spans="12:13" ht="12.75">
      <c r="L1539" s="26"/>
      <c r="M1539" s="25"/>
    </row>
    <row r="1540" spans="12:13" ht="12.75">
      <c r="L1540" s="26"/>
      <c r="M1540" s="26"/>
    </row>
    <row r="1541" spans="12:13" ht="12.75">
      <c r="L1541" s="26"/>
      <c r="M1541" s="26"/>
    </row>
    <row r="1542" spans="12:13" ht="12.75">
      <c r="L1542" s="26"/>
      <c r="M1542" s="25"/>
    </row>
    <row r="1543" spans="12:13" ht="12.75">
      <c r="L1543" s="26"/>
      <c r="M1543" s="6"/>
    </row>
    <row r="1544" spans="12:13" ht="12.75">
      <c r="L1544" s="26"/>
      <c r="M1544" s="6"/>
    </row>
    <row r="1545" spans="12:13" ht="12.75">
      <c r="L1545" s="26"/>
      <c r="M1545" s="18"/>
    </row>
    <row r="1546" spans="12:13" ht="12.75">
      <c r="L1546" s="26"/>
      <c r="M1546" s="18"/>
    </row>
    <row r="1547" spans="12:13" ht="12.75">
      <c r="L1547" s="26"/>
      <c r="M1547" s="18"/>
    </row>
    <row r="1548" spans="12:13" ht="12.75">
      <c r="L1548" s="26"/>
      <c r="M1548" s="18"/>
    </row>
    <row r="1549" spans="12:13" ht="12.75">
      <c r="L1549" s="26"/>
      <c r="M1549" s="18"/>
    </row>
    <row r="1550" spans="12:13" ht="12.75">
      <c r="L1550" s="26"/>
      <c r="M1550" s="53"/>
    </row>
    <row r="1551" spans="12:13" ht="12.75">
      <c r="L1551" s="26"/>
      <c r="M1551" s="48"/>
    </row>
    <row r="1552" spans="12:13" ht="12.75">
      <c r="L1552" s="26"/>
      <c r="M1552" s="7"/>
    </row>
    <row r="1553" spans="12:13" ht="12.75">
      <c r="L1553" s="26"/>
      <c r="M1553" s="48"/>
    </row>
    <row r="1554" spans="12:13" ht="12.75">
      <c r="L1554" s="6"/>
      <c r="M1554" s="18"/>
    </row>
    <row r="1555" spans="12:13" ht="12.75">
      <c r="L1555" s="6"/>
      <c r="M1555" s="18"/>
    </row>
    <row r="1556" spans="12:13" ht="12.75">
      <c r="L1556" s="47"/>
      <c r="M1556" s="18"/>
    </row>
    <row r="1557" spans="12:13" ht="12.75">
      <c r="L1557" s="7"/>
      <c r="M1557" s="7"/>
    </row>
    <row r="1558" spans="12:13" ht="12.75">
      <c r="L1558" s="7"/>
      <c r="M1558" s="7"/>
    </row>
    <row r="1559" spans="12:13" ht="12.75">
      <c r="L1559" s="7"/>
      <c r="M1559" s="7"/>
    </row>
    <row r="1560" spans="12:13" ht="12.75">
      <c r="L1560" s="7"/>
      <c r="M1560" s="7"/>
    </row>
    <row r="1561" spans="12:13" ht="12.75">
      <c r="L1561" s="7"/>
      <c r="M1561" s="7"/>
    </row>
    <row r="1562" spans="12:13" ht="12.75">
      <c r="L1562" s="7"/>
      <c r="M1562" s="7"/>
    </row>
    <row r="1563" spans="12:13" ht="12.75">
      <c r="L1563" s="7"/>
      <c r="M1563" s="7"/>
    </row>
    <row r="1564" spans="12:13" ht="12.75">
      <c r="L1564" s="7"/>
      <c r="M1564" s="7"/>
    </row>
    <row r="1565" spans="12:13" ht="12.75">
      <c r="L1565" s="7"/>
      <c r="M1565" s="7"/>
    </row>
    <row r="1566" spans="12:13" ht="12.75">
      <c r="L1566" s="7"/>
      <c r="M1566" s="7"/>
    </row>
    <row r="1567" spans="12:13" ht="12.75">
      <c r="L1567" s="7"/>
      <c r="M1567" s="7"/>
    </row>
    <row r="1568" spans="12:13" ht="12.75">
      <c r="L1568" s="7"/>
      <c r="M1568" s="7"/>
    </row>
    <row r="1569" spans="12:13" ht="12.75">
      <c r="L1569" s="7"/>
      <c r="M1569" s="7"/>
    </row>
    <row r="1570" spans="12:13" ht="12.75">
      <c r="L1570" s="7"/>
      <c r="M1570" s="7"/>
    </row>
    <row r="1571" spans="12:13" ht="12.75">
      <c r="L1571" s="7"/>
      <c r="M1571" s="7"/>
    </row>
    <row r="1572" spans="12:13" ht="12.75">
      <c r="L1572" s="7"/>
      <c r="M1572" s="7"/>
    </row>
    <row r="1573" spans="12:13" ht="12.75">
      <c r="L1573" s="7"/>
      <c r="M1573" s="7"/>
    </row>
    <row r="1574" spans="12:13" ht="12.75">
      <c r="L1574" s="7"/>
      <c r="M1574" s="7"/>
    </row>
    <row r="1575" spans="12:13" ht="12.75">
      <c r="L1575" s="7"/>
      <c r="M1575" s="7"/>
    </row>
    <row r="1576" spans="12:13" ht="12.75">
      <c r="L1576" s="7"/>
      <c r="M1576" s="7"/>
    </row>
    <row r="1577" spans="12:13" ht="12.75">
      <c r="L1577" s="7"/>
      <c r="M1577" s="7"/>
    </row>
    <row r="1578" spans="12:13" ht="12.75">
      <c r="L1578" s="7"/>
      <c r="M1578" s="7"/>
    </row>
    <row r="1579" spans="12:13" ht="12.75">
      <c r="L1579" s="7"/>
      <c r="M1579" s="7"/>
    </row>
    <row r="1580" spans="12:13" ht="12.75">
      <c r="L1580" s="7"/>
      <c r="M1580" s="7"/>
    </row>
    <row r="1581" spans="12:13" ht="12.75">
      <c r="L1581" s="7"/>
      <c r="M1581" s="7"/>
    </row>
    <row r="1582" spans="12:13" ht="12.75">
      <c r="L1582" s="7"/>
      <c r="M1582" s="7"/>
    </row>
    <row r="1583" spans="12:13" ht="12.75">
      <c r="L1583" s="7"/>
      <c r="M1583" s="7"/>
    </row>
    <row r="1584" spans="12:13" ht="12.75">
      <c r="L1584" s="7"/>
      <c r="M1584" s="7"/>
    </row>
    <row r="1585" spans="12:13" ht="12.75">
      <c r="L1585" s="7"/>
      <c r="M1585" s="7"/>
    </row>
    <row r="1586" spans="12:13" ht="12.75">
      <c r="L1586" s="7"/>
      <c r="M1586" s="7"/>
    </row>
    <row r="1587" spans="12:13" ht="12.75">
      <c r="L1587" s="7"/>
      <c r="M1587" s="7"/>
    </row>
    <row r="1588" spans="12:13" ht="12.75">
      <c r="L1588" s="7"/>
      <c r="M1588" s="7"/>
    </row>
    <row r="1589" spans="12:13" ht="12.75">
      <c r="L1589" s="7"/>
      <c r="M1589" s="7"/>
    </row>
    <row r="1590" spans="12:13" ht="12.75">
      <c r="L1590" s="7"/>
      <c r="M1590" s="7"/>
    </row>
    <row r="1591" spans="12:13" ht="12.75">
      <c r="L1591" s="7"/>
      <c r="M1591" s="7"/>
    </row>
    <row r="1592" spans="12:13" ht="12.75">
      <c r="L1592" s="7"/>
      <c r="M1592" s="7"/>
    </row>
    <row r="1593" spans="12:13" ht="12.75">
      <c r="L1593" s="7"/>
      <c r="M1593" s="7"/>
    </row>
    <row r="1594" spans="12:13" ht="12.75">
      <c r="L1594" s="7"/>
      <c r="M1594" s="7"/>
    </row>
    <row r="1595" spans="12:13" ht="12.75">
      <c r="L1595" s="7"/>
      <c r="M1595" s="7"/>
    </row>
    <row r="1596" spans="12:13" ht="12.75">
      <c r="L1596" s="7"/>
      <c r="M1596" s="7"/>
    </row>
    <row r="1597" spans="12:13" ht="12.75">
      <c r="L1597" s="7"/>
      <c r="M1597" s="7"/>
    </row>
    <row r="1598" spans="12:13" ht="12.75">
      <c r="L1598" s="7"/>
      <c r="M1598" s="7"/>
    </row>
    <row r="1599" spans="12:13" ht="12.75">
      <c r="L1599" s="7"/>
      <c r="M1599" s="7"/>
    </row>
    <row r="1600" spans="12:13" ht="12.75">
      <c r="L1600" s="7"/>
      <c r="M1600" s="7"/>
    </row>
    <row r="1601" spans="12:13" ht="12.75">
      <c r="L1601" s="7"/>
      <c r="M1601" s="7"/>
    </row>
    <row r="1602" spans="12:13" ht="12.75">
      <c r="L1602" s="7"/>
      <c r="M1602" s="7"/>
    </row>
    <row r="1603" spans="12:13" ht="12.75">
      <c r="L1603" s="7"/>
      <c r="M1603" s="7"/>
    </row>
    <row r="1604" spans="12:13" ht="12.75">
      <c r="L1604" s="7"/>
      <c r="M1604" s="7"/>
    </row>
    <row r="1605" spans="12:13" ht="12.75">
      <c r="L1605" s="7"/>
      <c r="M1605" s="7"/>
    </row>
    <row r="1606" spans="12:13" ht="12.75">
      <c r="L1606" s="7"/>
      <c r="M1606" s="7"/>
    </row>
    <row r="1607" spans="12:13" ht="12.75">
      <c r="L1607" s="7"/>
      <c r="M1607" s="7"/>
    </row>
    <row r="1608" spans="12:13" ht="12.75">
      <c r="L1608" s="7"/>
      <c r="M1608" s="7"/>
    </row>
    <row r="1609" spans="12:13" ht="12.75">
      <c r="L1609" s="7"/>
      <c r="M1609" s="7"/>
    </row>
    <row r="1610" spans="12:13" ht="12.75">
      <c r="L1610" s="7"/>
      <c r="M1610" s="7"/>
    </row>
    <row r="1611" spans="12:13" ht="12.75">
      <c r="L1611" s="7"/>
      <c r="M1611" s="7"/>
    </row>
    <row r="1612" spans="12:13" ht="12.75">
      <c r="L1612" s="7"/>
      <c r="M1612" s="7"/>
    </row>
    <row r="1613" spans="12:13" ht="12.75">
      <c r="L1613" s="7"/>
      <c r="M1613" s="7"/>
    </row>
    <row r="1614" spans="12:13" ht="12.75">
      <c r="L1614" s="7"/>
      <c r="M1614" s="7"/>
    </row>
    <row r="1615" spans="12:13" ht="12.75">
      <c r="L1615" s="7"/>
      <c r="M1615" s="7"/>
    </row>
    <row r="1616" spans="12:13" ht="12.75">
      <c r="L1616" s="7"/>
      <c r="M1616" s="7"/>
    </row>
    <row r="1617" spans="12:13" ht="12.75">
      <c r="L1617" s="7"/>
      <c r="M1617" s="7"/>
    </row>
    <row r="1618" spans="12:13" ht="12.75">
      <c r="L1618" s="7"/>
      <c r="M1618" s="7"/>
    </row>
    <row r="1619" spans="12:13" ht="12.75">
      <c r="L1619" s="7"/>
      <c r="M1619" s="7"/>
    </row>
    <row r="1620" spans="12:13" ht="12.75">
      <c r="L1620" s="7"/>
      <c r="M1620" s="7"/>
    </row>
    <row r="1621" spans="12:13" ht="12.75">
      <c r="L1621" s="7"/>
      <c r="M1621" s="7"/>
    </row>
    <row r="1622" spans="12:13" ht="12.75">
      <c r="L1622" s="7"/>
      <c r="M1622" s="7"/>
    </row>
    <row r="1623" spans="12:13" ht="12.75">
      <c r="L1623" s="7"/>
      <c r="M1623" s="7"/>
    </row>
    <row r="1624" spans="12:13" ht="12.75">
      <c r="L1624" s="7"/>
      <c r="M1624" s="7"/>
    </row>
    <row r="1625" spans="12:13" ht="12.75">
      <c r="L1625" s="7"/>
      <c r="M1625" s="7"/>
    </row>
    <row r="1626" spans="12:13" ht="12.75">
      <c r="L1626" s="7"/>
      <c r="M1626" s="7"/>
    </row>
    <row r="1627" spans="12:13" ht="12.75">
      <c r="L1627" s="7"/>
      <c r="M1627" s="7"/>
    </row>
    <row r="1628" spans="12:13" ht="12.75">
      <c r="L1628" s="7"/>
      <c r="M1628" s="7"/>
    </row>
    <row r="1629" spans="12:13" ht="12.75">
      <c r="L1629" s="7"/>
      <c r="M1629" s="7"/>
    </row>
    <row r="1630" spans="12:13" ht="12.75">
      <c r="L1630" s="7"/>
      <c r="M1630" s="7"/>
    </row>
    <row r="1631" spans="12:13" ht="12.75">
      <c r="L1631" s="7"/>
      <c r="M1631" s="7"/>
    </row>
    <row r="1632" spans="12:13" ht="12.75">
      <c r="L1632" s="7"/>
      <c r="M1632" s="7"/>
    </row>
    <row r="1633" spans="12:13" ht="12.75">
      <c r="L1633" s="7"/>
      <c r="M1633" s="7"/>
    </row>
    <row r="1634" spans="12:13" ht="12.75">
      <c r="L1634" s="7"/>
      <c r="M1634" s="7"/>
    </row>
    <row r="1635" spans="12:13" ht="12.75">
      <c r="L1635" s="21"/>
      <c r="M1635" s="84"/>
    </row>
    <row r="1636" spans="12:13" ht="13.5">
      <c r="L1636" s="21"/>
      <c r="M1636" s="131"/>
    </row>
    <row r="1637" spans="12:13" ht="13.5">
      <c r="L1637" s="21"/>
      <c r="M1637" s="131"/>
    </row>
    <row r="1638" spans="12:13" ht="12.75">
      <c r="L1638" s="119"/>
      <c r="M1638" s="106"/>
    </row>
    <row r="1639" spans="12:13" ht="12.75">
      <c r="L1639" s="119"/>
      <c r="M1639" s="106"/>
    </row>
    <row r="1640" spans="12:13" ht="12.75">
      <c r="L1640" s="119"/>
      <c r="M1640" s="106"/>
    </row>
    <row r="1641" spans="12:13" ht="12.75">
      <c r="L1641" s="119"/>
      <c r="M1641" s="106"/>
    </row>
    <row r="1642" spans="12:13" ht="12.75">
      <c r="L1642" s="119"/>
      <c r="M1642" s="106"/>
    </row>
    <row r="1643" spans="12:13" ht="12.75">
      <c r="L1643" s="119"/>
      <c r="M1643" s="106"/>
    </row>
    <row r="1644" spans="12:13" ht="12.75">
      <c r="L1644" s="119"/>
      <c r="M1644" s="106"/>
    </row>
    <row r="1645" spans="12:13" ht="12.75">
      <c r="L1645" s="119"/>
      <c r="M1645" s="106"/>
    </row>
    <row r="1646" spans="12:13" ht="12.75">
      <c r="L1646" s="119"/>
      <c r="M1646" s="106"/>
    </row>
    <row r="1647" spans="12:13" ht="12.75">
      <c r="L1647" s="119"/>
      <c r="M1647" s="106"/>
    </row>
    <row r="1648" spans="12:13" ht="12.75">
      <c r="L1648" s="119"/>
      <c r="M1648" s="106"/>
    </row>
    <row r="1649" spans="12:13" ht="12.75">
      <c r="L1649" s="4"/>
      <c r="M1649" s="5"/>
    </row>
    <row r="1650" spans="12:13" ht="12.75">
      <c r="L1650" s="4"/>
      <c r="M1650" s="5"/>
    </row>
    <row r="1651" spans="12:13" ht="12.75">
      <c r="L1651" s="5"/>
      <c r="M1651" s="5"/>
    </row>
    <row r="1652" spans="12:13" ht="12.75">
      <c r="L1652" s="4"/>
      <c r="M1652" s="4"/>
    </row>
    <row r="1653" spans="12:13" ht="12.75">
      <c r="L1653" s="4"/>
      <c r="M1653" s="4"/>
    </row>
    <row r="1654" spans="12:13" ht="12.75">
      <c r="L1654" s="4"/>
      <c r="M1654" s="4"/>
    </row>
    <row r="1655" spans="12:13" ht="12.75">
      <c r="L1655" s="4"/>
      <c r="M1655" s="4"/>
    </row>
    <row r="1656" spans="12:13" ht="12.75">
      <c r="L1656" s="4"/>
      <c r="M1656" s="4"/>
    </row>
    <row r="1657" spans="12:13" ht="12.75">
      <c r="L1657" s="4"/>
      <c r="M1657" s="4"/>
    </row>
    <row r="1658" spans="12:13" ht="12.75">
      <c r="L1658" s="4"/>
      <c r="M1658" s="4"/>
    </row>
    <row r="1659" spans="12:13" ht="12.75">
      <c r="L1659" s="4"/>
      <c r="M1659" s="4"/>
    </row>
    <row r="1660" spans="12:13" ht="12.75">
      <c r="L1660" s="4"/>
      <c r="M1660" s="4"/>
    </row>
    <row r="1661" spans="12:13" ht="12.75">
      <c r="L1661" s="4"/>
      <c r="M1661" s="4"/>
    </row>
    <row r="1662" spans="12:13" ht="12.75">
      <c r="L1662" s="4"/>
      <c r="M1662" s="4"/>
    </row>
    <row r="1663" spans="12:13" ht="12.75">
      <c r="L1663" s="4"/>
      <c r="M1663" s="4"/>
    </row>
    <row r="1664" spans="12:13" ht="12.75">
      <c r="L1664" s="4"/>
      <c r="M1664" s="4"/>
    </row>
    <row r="1665" spans="12:13" ht="12.75">
      <c r="L1665" s="4"/>
      <c r="M1665" s="4"/>
    </row>
    <row r="1666" spans="12:13" ht="12.75">
      <c r="L1666" s="4"/>
      <c r="M1666" s="4"/>
    </row>
    <row r="1667" spans="12:13" ht="12.75">
      <c r="L1667" s="4"/>
      <c r="M1667" s="4"/>
    </row>
    <row r="1668" spans="12:13" ht="12.75">
      <c r="L1668" s="5"/>
      <c r="M1668" s="4"/>
    </row>
    <row r="1669" spans="12:13" ht="12.75">
      <c r="L1669" s="4"/>
      <c r="M1669" s="4"/>
    </row>
    <row r="1670" spans="12:13" ht="12.75">
      <c r="L1670" s="4"/>
      <c r="M1670" s="4"/>
    </row>
    <row r="1671" spans="12:13" ht="12.75">
      <c r="L1671" s="5"/>
      <c r="M1671" s="5"/>
    </row>
    <row r="1672" spans="12:13" ht="12.75">
      <c r="L1672" s="4"/>
      <c r="M1672" s="4"/>
    </row>
    <row r="1673" spans="12:13" ht="12.75">
      <c r="L1673" s="4"/>
      <c r="M1673" s="4"/>
    </row>
    <row r="1674" spans="12:13" ht="12.75">
      <c r="L1674" s="4"/>
      <c r="M1674" s="4"/>
    </row>
    <row r="1675" spans="12:13" ht="12.75">
      <c r="L1675" s="4"/>
      <c r="M1675" s="4"/>
    </row>
    <row r="1676" spans="12:13" ht="12.75">
      <c r="L1676" s="4"/>
      <c r="M1676" s="4"/>
    </row>
    <row r="1677" spans="12:13" ht="12.75">
      <c r="L1677" s="4"/>
      <c r="M1677" s="4"/>
    </row>
    <row r="1678" spans="12:13" ht="12.75">
      <c r="L1678" s="4"/>
      <c r="M1678" s="4"/>
    </row>
    <row r="1679" spans="12:13" ht="12.75">
      <c r="L1679" s="4"/>
      <c r="M1679" s="4"/>
    </row>
    <row r="1680" spans="12:13" ht="12.75">
      <c r="L1680" s="4"/>
      <c r="M1680" s="4"/>
    </row>
    <row r="1681" spans="12:13" ht="12.75">
      <c r="L1681" s="4"/>
      <c r="M1681" s="4"/>
    </row>
    <row r="1682" spans="12:13" ht="12.75">
      <c r="L1682" s="4"/>
      <c r="M1682" s="4"/>
    </row>
    <row r="1683" spans="12:13" ht="12.75">
      <c r="L1683" s="4"/>
      <c r="M1683" s="4"/>
    </row>
    <row r="1684" spans="12:13" ht="12.75">
      <c r="L1684" s="4"/>
      <c r="M1684" s="4"/>
    </row>
    <row r="1685" spans="12:13" ht="12.75">
      <c r="L1685" s="4"/>
      <c r="M1685" s="4"/>
    </row>
    <row r="1686" spans="12:13" ht="12.75">
      <c r="L1686" s="4"/>
      <c r="M1686" s="4"/>
    </row>
    <row r="1687" spans="12:13" ht="12.75">
      <c r="L1687" s="4"/>
      <c r="M1687" s="4"/>
    </row>
    <row r="1688" spans="12:13" ht="12.75">
      <c r="L1688" s="5"/>
      <c r="M1688" s="4"/>
    </row>
    <row r="1689" spans="12:13" ht="12.75">
      <c r="L1689" s="4"/>
      <c r="M1689" s="4"/>
    </row>
    <row r="1690" spans="12:13" ht="12.75">
      <c r="L1690" s="4"/>
      <c r="M1690" s="4"/>
    </row>
    <row r="1691" spans="12:13" ht="12.75">
      <c r="L1691" s="4"/>
      <c r="M1691" s="4"/>
    </row>
    <row r="1692" spans="12:13" ht="12.75">
      <c r="L1692" s="106"/>
      <c r="M1692" s="106"/>
    </row>
    <row r="1693" spans="12:13" ht="12.75">
      <c r="L1693" s="106"/>
      <c r="M1693" s="106"/>
    </row>
    <row r="1694" spans="12:13" ht="12.75">
      <c r="L1694" s="106"/>
      <c r="M1694" s="106"/>
    </row>
    <row r="1695" spans="12:13" ht="12.75">
      <c r="L1695" s="106"/>
      <c r="M1695" s="106"/>
    </row>
    <row r="1696" spans="12:13" ht="12.75">
      <c r="L1696" s="106"/>
      <c r="M1696" s="106"/>
    </row>
    <row r="1697" spans="12:13" ht="12.75">
      <c r="L1697" s="127"/>
      <c r="M1697" s="6"/>
    </row>
    <row r="1698" spans="12:13" ht="12.75">
      <c r="L1698" s="107"/>
      <c r="M1698" s="6"/>
    </row>
    <row r="1699" spans="12:13" ht="12.75">
      <c r="L1699" s="107"/>
      <c r="M1699" s="6"/>
    </row>
    <row r="1700" spans="12:13" ht="12.75">
      <c r="L1700" s="107"/>
      <c r="M1700" s="6"/>
    </row>
    <row r="1701" spans="12:13" ht="12.75">
      <c r="L1701" s="107"/>
      <c r="M1701" s="6"/>
    </row>
    <row r="1702" spans="12:13" ht="12.75">
      <c r="L1702" s="107"/>
      <c r="M1702" s="6"/>
    </row>
    <row r="1703" spans="12:13" ht="12.75">
      <c r="L1703" s="107"/>
      <c r="M1703" s="6"/>
    </row>
    <row r="1704" spans="12:13" ht="12.75">
      <c r="L1704" s="107"/>
      <c r="M1704" s="6"/>
    </row>
    <row r="1705" spans="12:13" ht="12.75">
      <c r="L1705" s="107"/>
      <c r="M1705" s="6"/>
    </row>
    <row r="1706" spans="12:13" ht="12.75">
      <c r="L1706" s="107"/>
      <c r="M1706" s="6"/>
    </row>
    <row r="1707" spans="12:13" ht="12.75">
      <c r="L1707" s="107"/>
      <c r="M1707" s="6"/>
    </row>
    <row r="1708" spans="12:13" ht="12.75">
      <c r="L1708" s="107"/>
      <c r="M1708" s="6"/>
    </row>
    <row r="1709" spans="12:13" ht="12.75">
      <c r="L1709" s="107"/>
      <c r="M1709" s="6"/>
    </row>
    <row r="1710" spans="12:13" ht="12.75">
      <c r="L1710" s="107"/>
      <c r="M1710" s="6"/>
    </row>
    <row r="1711" spans="12:13" ht="12.75">
      <c r="L1711" s="107"/>
      <c r="M1711" s="6"/>
    </row>
    <row r="1712" spans="12:13" ht="12.75">
      <c r="L1712" s="21"/>
      <c r="M1712" s="6"/>
    </row>
    <row r="1713" spans="12:13" ht="12.75">
      <c r="L1713" s="21"/>
      <c r="M1713" s="6"/>
    </row>
    <row r="1714" spans="12:13" ht="12.75">
      <c r="L1714" s="21"/>
      <c r="M1714" s="6"/>
    </row>
    <row r="1715" spans="12:13" ht="12.75">
      <c r="L1715" s="21"/>
      <c r="M1715" s="6"/>
    </row>
    <row r="1716" spans="12:13" ht="12.75">
      <c r="L1716" s="21"/>
      <c r="M1716" s="6"/>
    </row>
    <row r="1717" spans="12:13" ht="12.75">
      <c r="L1717" s="21"/>
      <c r="M1717" s="6"/>
    </row>
    <row r="1718" spans="12:13" ht="12.75">
      <c r="L1718" s="21"/>
      <c r="M1718" s="6"/>
    </row>
    <row r="1719" spans="12:13" ht="12.75">
      <c r="L1719" s="21"/>
      <c r="M1719" s="6"/>
    </row>
    <row r="1720" spans="12:13" ht="12.75">
      <c r="L1720" s="21"/>
      <c r="M1720" s="6"/>
    </row>
    <row r="1721" spans="12:13" ht="12.75">
      <c r="L1721" s="21"/>
      <c r="M1721" s="6"/>
    </row>
    <row r="1722" spans="12:13" ht="12.75">
      <c r="L1722" s="21"/>
      <c r="M1722" s="6"/>
    </row>
    <row r="1723" spans="12:13" ht="12.75">
      <c r="L1723" s="21"/>
      <c r="M1723" s="6"/>
    </row>
    <row r="1724" spans="12:13" ht="12.75">
      <c r="L1724" s="21"/>
      <c r="M1724" s="6"/>
    </row>
    <row r="1725" spans="12:13" ht="12.75">
      <c r="L1725" s="21"/>
      <c r="M1725" s="6"/>
    </row>
    <row r="1726" spans="12:13" ht="12.75">
      <c r="L1726" s="21"/>
      <c r="M1726" s="6"/>
    </row>
    <row r="1727" spans="12:13" ht="12.75">
      <c r="L1727" s="21"/>
      <c r="M1727" s="6"/>
    </row>
    <row r="1728" spans="12:13" ht="12.75">
      <c r="L1728" s="21"/>
      <c r="M1728" s="6"/>
    </row>
    <row r="1729" spans="12:13" ht="12.75">
      <c r="L1729" s="21"/>
      <c r="M1729" s="6"/>
    </row>
    <row r="1730" spans="12:13" ht="12.75">
      <c r="L1730" s="21"/>
      <c r="M1730" s="6"/>
    </row>
    <row r="1731" spans="12:13" ht="12.75">
      <c r="L1731" s="21"/>
      <c r="M1731" s="6"/>
    </row>
    <row r="1732" spans="12:13" ht="12.75">
      <c r="L1732" s="21"/>
      <c r="M1732" s="6"/>
    </row>
    <row r="1733" spans="12:13" ht="12.75">
      <c r="L1733" s="21"/>
      <c r="M1733" s="6"/>
    </row>
    <row r="1734" spans="12:13" ht="12.75">
      <c r="L1734" s="21"/>
      <c r="M1734" s="6"/>
    </row>
    <row r="1735" spans="12:13" ht="12.75">
      <c r="L1735" s="21"/>
      <c r="M1735" s="6"/>
    </row>
    <row r="1736" spans="12:13" ht="12.75">
      <c r="L1736" s="21"/>
      <c r="M1736" s="6"/>
    </row>
    <row r="1737" spans="12:13" ht="12.75">
      <c r="L1737" s="21"/>
      <c r="M1737" s="6"/>
    </row>
    <row r="1738" spans="12:13" ht="12.75">
      <c r="L1738" s="21"/>
      <c r="M1738" s="6"/>
    </row>
    <row r="1739" spans="12:13" ht="12.75">
      <c r="L1739" s="21"/>
      <c r="M1739" s="6"/>
    </row>
    <row r="1740" spans="12:13" ht="12.75">
      <c r="L1740" s="21"/>
      <c r="M1740" s="6"/>
    </row>
    <row r="1741" spans="12:13" ht="12.75">
      <c r="L1741" s="21"/>
      <c r="M1741" s="6"/>
    </row>
    <row r="1742" spans="12:13" ht="12.75">
      <c r="L1742" s="21"/>
      <c r="M1742" s="6"/>
    </row>
    <row r="1743" spans="12:13" ht="12.75">
      <c r="L1743" s="21"/>
      <c r="M1743" s="6"/>
    </row>
    <row r="1744" spans="12:13" ht="12.75">
      <c r="L1744" s="21"/>
      <c r="M1744" s="6"/>
    </row>
    <row r="1745" spans="12:13" ht="12.75">
      <c r="L1745" s="21"/>
      <c r="M1745" s="6"/>
    </row>
    <row r="1746" spans="12:13" ht="12.75">
      <c r="L1746" s="21"/>
      <c r="M1746" s="6"/>
    </row>
    <row r="1747" spans="12:13" ht="12.75">
      <c r="L1747" s="21"/>
      <c r="M1747" s="6"/>
    </row>
    <row r="1748" spans="12:13" ht="12.75">
      <c r="L1748" s="21"/>
      <c r="M1748" s="6"/>
    </row>
    <row r="1749" spans="12:13" ht="12.75">
      <c r="L1749" s="21"/>
      <c r="M1749" s="6"/>
    </row>
    <row r="1750" spans="12:13" ht="12.75">
      <c r="L1750" s="21"/>
      <c r="M1750" s="6"/>
    </row>
    <row r="1751" spans="12:13" ht="12.75">
      <c r="L1751" s="21"/>
      <c r="M1751" s="6"/>
    </row>
    <row r="1752" spans="12:13" ht="12.75">
      <c r="L1752" s="21"/>
      <c r="M1752" s="6"/>
    </row>
    <row r="1753" spans="12:13" ht="12.75">
      <c r="L1753" s="21"/>
      <c r="M1753" s="6"/>
    </row>
    <row r="1754" spans="12:13" ht="12.75">
      <c r="L1754" s="21"/>
      <c r="M1754" s="6"/>
    </row>
    <row r="1755" spans="12:13" ht="12.75">
      <c r="L1755" s="21"/>
      <c r="M1755" s="6"/>
    </row>
    <row r="1756" spans="12:13" ht="12.75">
      <c r="L1756" s="21"/>
      <c r="M1756" s="6"/>
    </row>
    <row r="1757" spans="12:13" ht="12.75">
      <c r="L1757" s="21"/>
      <c r="M1757" s="6"/>
    </row>
    <row r="1758" spans="12:13" ht="12.75">
      <c r="L1758" s="21"/>
      <c r="M1758" s="6"/>
    </row>
    <row r="1759" spans="12:13" ht="12.75">
      <c r="L1759" s="21"/>
      <c r="M1759" s="6"/>
    </row>
    <row r="1760" spans="12:13" ht="12.75">
      <c r="L1760" s="21"/>
      <c r="M1760" s="6"/>
    </row>
    <row r="1761" spans="12:13" ht="12.75">
      <c r="L1761" s="21"/>
      <c r="M1761" s="6"/>
    </row>
    <row r="1762" spans="12:13" ht="12.75">
      <c r="L1762" s="21"/>
      <c r="M1762" s="6"/>
    </row>
    <row r="1763" spans="12:13" ht="12.75">
      <c r="L1763" s="21"/>
      <c r="M1763" s="6"/>
    </row>
    <row r="1764" spans="12:13" ht="12.75">
      <c r="L1764" s="21"/>
      <c r="M1764" s="6"/>
    </row>
    <row r="1765" spans="12:13" ht="12.75">
      <c r="L1765" s="21"/>
      <c r="M1765" s="6"/>
    </row>
    <row r="1766" spans="12:13" ht="12.75">
      <c r="L1766" s="21"/>
      <c r="M1766" s="53"/>
    </row>
    <row r="1767" spans="12:13" ht="12.75">
      <c r="L1767" s="21"/>
      <c r="M1767" s="6"/>
    </row>
    <row r="1768" spans="12:13" ht="12.75">
      <c r="L1768" s="21"/>
      <c r="M1768" s="6"/>
    </row>
    <row r="1769" spans="12:13" ht="12.75">
      <c r="L1769" s="21"/>
      <c r="M1769" s="6"/>
    </row>
    <row r="1770" spans="12:13" ht="12.75">
      <c r="L1770" s="21"/>
      <c r="M1770" s="6"/>
    </row>
    <row r="1771" spans="12:13" ht="12.75">
      <c r="L1771" s="21"/>
      <c r="M1771" s="6"/>
    </row>
    <row r="1772" spans="12:13" ht="12.75">
      <c r="L1772" s="21"/>
      <c r="M1772" s="6"/>
    </row>
    <row r="1773" spans="12:13" ht="12.75">
      <c r="L1773" s="21"/>
      <c r="M1773" s="6"/>
    </row>
    <row r="1774" spans="12:13" ht="12.75">
      <c r="L1774" s="21"/>
      <c r="M1774" s="6"/>
    </row>
    <row r="1775" spans="12:13" ht="12.75">
      <c r="L1775" s="21"/>
      <c r="M1775" s="6"/>
    </row>
    <row r="1776" spans="12:13" ht="12.75">
      <c r="L1776" s="21"/>
      <c r="M1776" s="6"/>
    </row>
    <row r="1777" spans="12:13" ht="12.75">
      <c r="L1777" s="21"/>
      <c r="M1777" s="6"/>
    </row>
    <row r="1778" spans="12:13" ht="12.75">
      <c r="L1778" s="21"/>
      <c r="M1778" s="6"/>
    </row>
    <row r="1779" spans="12:13" ht="12.75">
      <c r="L1779" s="21"/>
      <c r="M1779" s="6"/>
    </row>
    <row r="1780" spans="12:13" ht="12.75">
      <c r="L1780" s="21"/>
      <c r="M1780" s="6"/>
    </row>
    <row r="1781" spans="12:13" ht="12.75">
      <c r="L1781" s="21"/>
      <c r="M1781" s="6"/>
    </row>
    <row r="1782" spans="12:13" ht="12.75">
      <c r="L1782" s="21"/>
      <c r="M1782" s="6"/>
    </row>
    <row r="1783" spans="12:13" ht="12.75">
      <c r="L1783" s="21"/>
      <c r="M1783" s="6"/>
    </row>
    <row r="1784" spans="12:13" ht="12.75">
      <c r="L1784" s="21"/>
      <c r="M1784" s="6"/>
    </row>
    <row r="1785" spans="12:13" ht="12.75">
      <c r="L1785" s="21"/>
      <c r="M1785" s="6"/>
    </row>
    <row r="1786" spans="12:13" ht="12.75">
      <c r="L1786" s="21"/>
      <c r="M1786" s="6"/>
    </row>
    <row r="1787" spans="12:13" ht="12.75">
      <c r="L1787" s="21"/>
      <c r="M1787" s="6"/>
    </row>
    <row r="1788" spans="12:13" ht="12.75">
      <c r="L1788" s="21"/>
      <c r="M1788" s="6"/>
    </row>
    <row r="1789" spans="12:13" ht="12.75">
      <c r="L1789" s="21"/>
      <c r="M1789" s="6"/>
    </row>
    <row r="1790" spans="12:13" ht="12.75">
      <c r="L1790" s="21"/>
      <c r="M1790" s="6"/>
    </row>
    <row r="1791" spans="12:13" ht="12.75">
      <c r="L1791" s="21"/>
      <c r="M1791" s="6"/>
    </row>
    <row r="1792" spans="12:13" ht="12.75">
      <c r="L1792" s="21"/>
      <c r="M1792" s="6"/>
    </row>
    <row r="1793" spans="12:13" ht="12.75">
      <c r="L1793" s="21"/>
      <c r="M1793" s="6"/>
    </row>
    <row r="1794" spans="12:13" ht="12.75">
      <c r="L1794" s="21"/>
      <c r="M1794" s="6"/>
    </row>
    <row r="1795" spans="12:13" ht="12.75">
      <c r="L1795" s="21"/>
      <c r="M1795" s="6"/>
    </row>
    <row r="1796" spans="12:13" ht="12.75">
      <c r="L1796" s="21"/>
      <c r="M1796" s="6"/>
    </row>
    <row r="1797" spans="12:13" ht="12.75">
      <c r="L1797" s="21"/>
      <c r="M1797" s="6"/>
    </row>
    <row r="1798" spans="12:13" ht="12.75">
      <c r="L1798" s="21"/>
      <c r="M1798" s="6"/>
    </row>
    <row r="1799" spans="12:13" ht="12.75">
      <c r="L1799" s="21"/>
      <c r="M1799" s="6"/>
    </row>
    <row r="1800" spans="12:13" ht="12.75">
      <c r="L1800" s="21"/>
      <c r="M1800" s="6"/>
    </row>
    <row r="1801" spans="12:13" ht="12.75">
      <c r="L1801" s="21"/>
      <c r="M1801" s="6"/>
    </row>
    <row r="1802" spans="12:13" ht="12.75">
      <c r="L1802" s="21"/>
      <c r="M1802" s="6"/>
    </row>
    <row r="1803" spans="12:13" ht="12.75">
      <c r="L1803" s="21"/>
      <c r="M1803" s="6"/>
    </row>
    <row r="1804" spans="12:13" ht="12.75">
      <c r="L1804" s="21"/>
      <c r="M1804" s="6"/>
    </row>
    <row r="1805" spans="12:13" ht="12.75">
      <c r="L1805" s="21"/>
      <c r="M1805" s="6"/>
    </row>
    <row r="1806" spans="12:13" ht="12.75">
      <c r="L1806" s="21"/>
      <c r="M1806" s="6"/>
    </row>
    <row r="1807" spans="12:13" ht="12.75">
      <c r="L1807" s="21"/>
      <c r="M1807" s="6"/>
    </row>
    <row r="1808" spans="12:13" ht="12.75">
      <c r="L1808" s="21"/>
      <c r="M1808" s="6"/>
    </row>
    <row r="1809" spans="12:13" ht="12.75">
      <c r="L1809" s="21"/>
      <c r="M1809" s="6"/>
    </row>
    <row r="1810" spans="12:13" ht="12.75">
      <c r="L1810" s="21"/>
      <c r="M1810" s="6"/>
    </row>
    <row r="1811" spans="12:13" ht="12.75">
      <c r="L1811" s="21"/>
      <c r="M1811" s="6"/>
    </row>
    <row r="1812" spans="12:13" ht="12.75">
      <c r="L1812" s="21"/>
      <c r="M1812" s="6"/>
    </row>
    <row r="1813" spans="12:13" ht="12.75">
      <c r="L1813" s="21"/>
      <c r="M1813" s="6"/>
    </row>
    <row r="1814" spans="12:13" ht="12.75">
      <c r="L1814" s="21"/>
      <c r="M1814" s="6"/>
    </row>
    <row r="1815" spans="12:13" ht="12.75">
      <c r="L1815" s="21"/>
      <c r="M1815" s="6"/>
    </row>
    <row r="1816" spans="12:13" ht="12.75">
      <c r="L1816" s="21"/>
      <c r="M1816" s="6"/>
    </row>
    <row r="1817" spans="12:13" ht="12.75">
      <c r="L1817" s="21"/>
      <c r="M1817" s="6"/>
    </row>
    <row r="1818" spans="12:13" ht="12.75">
      <c r="L1818" s="21"/>
      <c r="M1818" s="6"/>
    </row>
    <row r="1819" spans="12:13" ht="12.75">
      <c r="L1819" s="21"/>
      <c r="M1819" s="6"/>
    </row>
    <row r="1820" spans="12:13" ht="12.75">
      <c r="L1820" s="21"/>
      <c r="M1820" s="6"/>
    </row>
    <row r="1821" spans="12:13" ht="12.75">
      <c r="L1821" s="21"/>
      <c r="M1821" s="6"/>
    </row>
    <row r="1822" spans="12:13" ht="12.75">
      <c r="L1822" s="21"/>
      <c r="M1822" s="6"/>
    </row>
    <row r="1823" spans="12:13" ht="12.75">
      <c r="L1823" s="21"/>
      <c r="M1823" s="6"/>
    </row>
    <row r="1824" spans="12:13" ht="12.75">
      <c r="L1824" s="21"/>
      <c r="M1824" s="6"/>
    </row>
    <row r="1825" spans="12:13" ht="12.75">
      <c r="L1825" s="21"/>
      <c r="M1825" s="6"/>
    </row>
    <row r="1826" spans="12:13" ht="12.75">
      <c r="L1826" s="21"/>
      <c r="M1826" s="6"/>
    </row>
    <row r="1827" spans="12:13" ht="12.75">
      <c r="L1827" s="21"/>
      <c r="M1827" s="6"/>
    </row>
    <row r="1828" spans="12:13" ht="12.75">
      <c r="L1828" s="21"/>
      <c r="M1828" s="6"/>
    </row>
    <row r="1829" spans="12:13" ht="12.75">
      <c r="L1829" s="21"/>
      <c r="M1829" s="6"/>
    </row>
    <row r="1830" spans="12:13" ht="12.75">
      <c r="L1830" s="21"/>
      <c r="M1830" s="6"/>
    </row>
    <row r="1831" spans="12:13" ht="12.75">
      <c r="L1831" s="21"/>
      <c r="M1831" s="6"/>
    </row>
    <row r="1832" spans="12:13" ht="12.75">
      <c r="L1832" s="21"/>
      <c r="M1832" s="6"/>
    </row>
    <row r="1833" spans="12:13" ht="12.75">
      <c r="L1833" s="21"/>
      <c r="M1833" s="6"/>
    </row>
    <row r="1834" spans="12:13" ht="12.75">
      <c r="L1834" s="21"/>
      <c r="M1834" s="6"/>
    </row>
    <row r="1835" spans="12:13" ht="12.75">
      <c r="L1835" s="21"/>
      <c r="M1835" s="6"/>
    </row>
    <row r="1836" spans="12:13" ht="12.75">
      <c r="L1836" s="21"/>
      <c r="M1836" s="6"/>
    </row>
    <row r="1837" spans="12:13" ht="12.75">
      <c r="L1837" s="21"/>
      <c r="M1837" s="6"/>
    </row>
    <row r="1838" spans="12:13" ht="12.75">
      <c r="L1838" s="21"/>
      <c r="M1838" s="6"/>
    </row>
    <row r="1839" spans="12:13" ht="12.75">
      <c r="L1839" s="21"/>
      <c r="M1839" s="6"/>
    </row>
    <row r="1840" spans="12:13" ht="12.75">
      <c r="L1840" s="21"/>
      <c r="M1840" s="6"/>
    </row>
    <row r="1841" spans="12:13" ht="12.75">
      <c r="L1841" s="21"/>
      <c r="M1841" s="6"/>
    </row>
    <row r="1842" spans="12:13" ht="12.75">
      <c r="L1842" s="21"/>
      <c r="M1842" s="6"/>
    </row>
    <row r="1843" spans="12:13" ht="12.75">
      <c r="L1843" s="21"/>
      <c r="M1843" s="6"/>
    </row>
    <row r="1844" spans="12:13" ht="12.75">
      <c r="L1844" s="21"/>
      <c r="M1844" s="6"/>
    </row>
    <row r="1845" spans="12:13" ht="12.75">
      <c r="L1845" s="21"/>
      <c r="M1845" s="6"/>
    </row>
    <row r="1846" spans="12:13" ht="12.75">
      <c r="L1846" s="21"/>
      <c r="M1846" s="6"/>
    </row>
    <row r="1847" spans="12:13" ht="12.75">
      <c r="L1847" s="119"/>
      <c r="M1847" s="107"/>
    </row>
    <row r="1848" spans="12:13" ht="12.75">
      <c r="L1848" s="21"/>
      <c r="M1848" s="6"/>
    </row>
    <row r="1849" spans="12:13" ht="12.75">
      <c r="L1849" s="21"/>
      <c r="M1849" s="6"/>
    </row>
    <row r="1850" spans="12:13" ht="12.75">
      <c r="L1850" s="21"/>
      <c r="M1850" s="6"/>
    </row>
    <row r="1851" spans="12:13" ht="12.75">
      <c r="L1851" s="21"/>
      <c r="M1851" s="6"/>
    </row>
    <row r="1852" spans="12:13" ht="12.75">
      <c r="L1852" s="21"/>
      <c r="M1852" s="6"/>
    </row>
    <row r="1853" spans="12:13" ht="12.75">
      <c r="L1853" s="21"/>
      <c r="M1853" s="6"/>
    </row>
    <row r="1854" spans="12:13" ht="12.75">
      <c r="L1854" s="21"/>
      <c r="M1854" s="6"/>
    </row>
    <row r="1855" spans="12:13" ht="12.75">
      <c r="L1855" s="21"/>
      <c r="M1855" s="6"/>
    </row>
    <row r="1856" spans="12:13" ht="12.75">
      <c r="L1856" s="21"/>
      <c r="M1856" s="6"/>
    </row>
    <row r="1857" spans="12:13" ht="12.75">
      <c r="L1857" s="21"/>
      <c r="M1857" s="6"/>
    </row>
    <row r="1858" spans="12:13" ht="12.75">
      <c r="L1858" s="21"/>
      <c r="M1858" s="6"/>
    </row>
    <row r="1859" spans="12:13" ht="12.75">
      <c r="L1859" s="21"/>
      <c r="M1859" s="6"/>
    </row>
    <row r="1860" spans="12:13" ht="12.75">
      <c r="L1860" s="21"/>
      <c r="M1860" s="6"/>
    </row>
    <row r="1861" spans="12:13" ht="12.75">
      <c r="L1861" s="21"/>
      <c r="M1861" s="6"/>
    </row>
    <row r="1862" spans="12:13" ht="12.75">
      <c r="L1862" s="21"/>
      <c r="M1862" s="6"/>
    </row>
    <row r="1863" spans="12:13" ht="12.75">
      <c r="L1863" s="21"/>
      <c r="M1863" s="6"/>
    </row>
    <row r="1864" spans="12:13" ht="12.75">
      <c r="L1864" s="21"/>
      <c r="M1864" s="6"/>
    </row>
    <row r="1865" spans="12:13" ht="12.75">
      <c r="L1865" s="21"/>
      <c r="M1865" s="6"/>
    </row>
    <row r="1866" spans="12:13" ht="12.75">
      <c r="L1866" s="21"/>
      <c r="M1866" s="6"/>
    </row>
    <row r="1867" spans="12:13" ht="12.75">
      <c r="L1867" s="21"/>
      <c r="M1867" s="6"/>
    </row>
    <row r="1868" spans="12:13" ht="12.75">
      <c r="L1868" s="21"/>
      <c r="M1868" s="6"/>
    </row>
    <row r="1869" spans="12:13" ht="12.75">
      <c r="L1869" s="21"/>
      <c r="M1869" s="6"/>
    </row>
    <row r="1870" spans="12:13" ht="12.75">
      <c r="L1870" s="21"/>
      <c r="M1870" s="6"/>
    </row>
    <row r="1871" spans="12:13" ht="12.75">
      <c r="L1871" s="21"/>
      <c r="M1871" s="6"/>
    </row>
    <row r="1872" spans="12:13" ht="12.75">
      <c r="L1872" s="21"/>
      <c r="M1872" s="6"/>
    </row>
    <row r="1873" spans="12:13" ht="12.75">
      <c r="L1873" s="21"/>
      <c r="M1873" s="6"/>
    </row>
    <row r="1874" spans="12:13" ht="12.75">
      <c r="L1874" s="21"/>
      <c r="M1874" s="6"/>
    </row>
    <row r="1875" spans="12:13" ht="12.75">
      <c r="L1875" s="21"/>
      <c r="M1875" s="6"/>
    </row>
    <row r="1876" spans="12:13" ht="12.75">
      <c r="L1876" s="21"/>
      <c r="M1876" s="6"/>
    </row>
    <row r="1877" spans="12:13" ht="12.75">
      <c r="L1877" s="21"/>
      <c r="M1877" s="6"/>
    </row>
    <row r="1878" spans="12:13" ht="12.75">
      <c r="L1878" s="21"/>
      <c r="M1878" s="6"/>
    </row>
    <row r="1879" spans="12:13" ht="12.75">
      <c r="L1879" s="21"/>
      <c r="M1879" s="6"/>
    </row>
    <row r="1880" spans="12:13" ht="12.75">
      <c r="L1880" s="21"/>
      <c r="M1880" s="6"/>
    </row>
    <row r="1881" spans="12:13" ht="12.75">
      <c r="L1881" s="21"/>
      <c r="M1881" s="6"/>
    </row>
    <row r="1882" spans="12:13" ht="12.75">
      <c r="L1882" s="21"/>
      <c r="M1882" s="6"/>
    </row>
    <row r="1883" spans="12:13" ht="12.75">
      <c r="L1883" s="21"/>
      <c r="M1883" s="6"/>
    </row>
    <row r="1884" spans="12:13" ht="12.75">
      <c r="L1884" s="21"/>
      <c r="M1884" s="6"/>
    </row>
    <row r="1885" spans="12:13" ht="12.75">
      <c r="L1885" s="21"/>
      <c r="M1885" s="6"/>
    </row>
    <row r="1886" spans="12:13" ht="12.75">
      <c r="L1886" s="21"/>
      <c r="M1886" s="6"/>
    </row>
    <row r="1887" spans="12:13" ht="12.75">
      <c r="L1887" s="21"/>
      <c r="M1887" s="6"/>
    </row>
    <row r="1888" spans="12:13" ht="12.75">
      <c r="L1888" s="21"/>
      <c r="M1888" s="6"/>
    </row>
    <row r="1889" spans="12:13" ht="12.75">
      <c r="L1889" s="21"/>
      <c r="M1889" s="6"/>
    </row>
    <row r="1890" spans="12:13" ht="12.75">
      <c r="L1890" s="21"/>
      <c r="M1890" s="6"/>
    </row>
    <row r="1891" spans="12:13" ht="12.75">
      <c r="L1891" s="21"/>
      <c r="M1891" s="6"/>
    </row>
    <row r="1892" spans="12:13" ht="12.75">
      <c r="L1892" s="21"/>
      <c r="M1892" s="6"/>
    </row>
    <row r="1893" spans="12:13" ht="12.75">
      <c r="L1893" s="21"/>
      <c r="M1893" s="6"/>
    </row>
    <row r="1894" spans="12:13" ht="12.75">
      <c r="L1894" s="21"/>
      <c r="M1894" s="6"/>
    </row>
    <row r="1895" spans="12:13" ht="12.75">
      <c r="L1895" s="21"/>
      <c r="M1895" s="6"/>
    </row>
    <row r="1896" spans="12:13" ht="12.75">
      <c r="L1896" s="21"/>
      <c r="M1896" s="6"/>
    </row>
    <row r="1897" spans="12:13" ht="12.75">
      <c r="L1897" s="21"/>
      <c r="M1897" s="6"/>
    </row>
    <row r="1898" spans="12:13" ht="12.75">
      <c r="L1898" s="21"/>
      <c r="M1898" s="6"/>
    </row>
    <row r="1899" spans="12:13" ht="12.75">
      <c r="L1899" s="21"/>
      <c r="M1899" s="6"/>
    </row>
    <row r="1900" spans="12:13" ht="12.75">
      <c r="L1900" s="21"/>
      <c r="M1900" s="6"/>
    </row>
    <row r="1901" spans="12:13" ht="12.75">
      <c r="L1901" s="21"/>
      <c r="M1901" s="6"/>
    </row>
    <row r="1902" spans="12:13" ht="12.75">
      <c r="L1902" s="21"/>
      <c r="M1902" s="6"/>
    </row>
    <row r="1903" spans="12:13" ht="12.75">
      <c r="L1903" s="21"/>
      <c r="M1903" s="6"/>
    </row>
    <row r="1904" spans="12:13" ht="12.75">
      <c r="L1904" s="21"/>
      <c r="M1904" s="6"/>
    </row>
    <row r="1905" spans="12:13" ht="12.75">
      <c r="L1905" s="21"/>
      <c r="M1905" s="6"/>
    </row>
    <row r="1906" spans="12:13" ht="12.75">
      <c r="L1906" s="21"/>
      <c r="M1906" s="6"/>
    </row>
    <row r="1907" spans="12:13" ht="12.75">
      <c r="L1907" s="21"/>
      <c r="M1907" s="6"/>
    </row>
    <row r="1908" spans="12:13" ht="12.75">
      <c r="L1908" s="21"/>
      <c r="M1908" s="6"/>
    </row>
    <row r="1909" spans="12:13" ht="12.75">
      <c r="L1909" s="21"/>
      <c r="M1909" s="6"/>
    </row>
    <row r="1910" spans="12:13" ht="12.75">
      <c r="L1910" s="21"/>
      <c r="M1910" s="6"/>
    </row>
    <row r="1911" spans="12:13" ht="12.75">
      <c r="L1911" s="21"/>
      <c r="M1911" s="6"/>
    </row>
    <row r="1912" spans="12:13" ht="12.75">
      <c r="L1912" s="21"/>
      <c r="M1912" s="6"/>
    </row>
    <row r="1913" spans="12:13" ht="12.75">
      <c r="L1913" s="21"/>
      <c r="M1913" s="6"/>
    </row>
    <row r="1914" spans="12:13" ht="12.75">
      <c r="L1914" s="21"/>
      <c r="M1914" s="6"/>
    </row>
    <row r="1915" spans="12:13" ht="12.75">
      <c r="L1915" s="21"/>
      <c r="M1915" s="6"/>
    </row>
    <row r="1916" spans="12:13" ht="12.75">
      <c r="L1916" s="21"/>
      <c r="M1916" s="6"/>
    </row>
    <row r="1917" spans="12:13" ht="12.75">
      <c r="L1917" s="21"/>
      <c r="M1917" s="6"/>
    </row>
    <row r="1918" spans="12:13" ht="12.75">
      <c r="L1918" s="21"/>
      <c r="M1918" s="6"/>
    </row>
    <row r="1919" spans="12:13" ht="12.75">
      <c r="L1919" s="21"/>
      <c r="M1919" s="6"/>
    </row>
    <row r="1920" spans="12:13" ht="12.75">
      <c r="L1920" s="21"/>
      <c r="M1920" s="6"/>
    </row>
    <row r="1921" spans="12:13" ht="12.75">
      <c r="L1921" s="21"/>
      <c r="M1921" s="6"/>
    </row>
    <row r="1922" spans="12:13" ht="12.75">
      <c r="L1922" s="21"/>
      <c r="M1922" s="6"/>
    </row>
    <row r="1923" spans="12:13" ht="12.75">
      <c r="L1923" s="21"/>
      <c r="M1923" s="6"/>
    </row>
    <row r="1924" spans="12:13" ht="12.75">
      <c r="L1924" s="21"/>
      <c r="M1924" s="6"/>
    </row>
    <row r="1925" spans="12:13" ht="12.75">
      <c r="L1925" s="21"/>
      <c r="M1925" s="6"/>
    </row>
    <row r="1926" spans="12:13" ht="12.75">
      <c r="L1926" s="21"/>
      <c r="M1926" s="6"/>
    </row>
    <row r="1927" spans="12:13" ht="12.75">
      <c r="L1927" s="21"/>
      <c r="M1927" s="6"/>
    </row>
    <row r="1928" spans="12:13" ht="12.75">
      <c r="L1928" s="21"/>
      <c r="M1928" s="6"/>
    </row>
    <row r="1929" spans="12:13" ht="12.75">
      <c r="L1929" s="21"/>
      <c r="M1929" s="6"/>
    </row>
    <row r="1930" spans="12:13" ht="12.75">
      <c r="L1930" s="115"/>
      <c r="M1930" s="6"/>
    </row>
    <row r="1931" spans="12:13" ht="12.75">
      <c r="L1931" s="115"/>
      <c r="M1931" s="6"/>
    </row>
    <row r="1932" spans="12:13" ht="12.75">
      <c r="L1932" s="115"/>
      <c r="M1932" s="6"/>
    </row>
    <row r="1933" spans="12:13" ht="12.75">
      <c r="L1933" s="115"/>
      <c r="M1933" s="6"/>
    </row>
    <row r="1934" spans="12:13" ht="12.75">
      <c r="L1934" s="115"/>
      <c r="M1934" s="6"/>
    </row>
    <row r="1935" spans="12:13" ht="12.75">
      <c r="L1935" s="115"/>
      <c r="M1935" s="6"/>
    </row>
    <row r="1936" spans="12:13" ht="12.75">
      <c r="L1936" s="115"/>
      <c r="M1936" s="6"/>
    </row>
    <row r="1937" spans="12:13" ht="12.75">
      <c r="L1937" s="115"/>
      <c r="M1937" s="6"/>
    </row>
    <row r="1938" spans="12:13" ht="12.75">
      <c r="L1938" s="115"/>
      <c r="M1938" s="6"/>
    </row>
    <row r="1939" spans="12:13" ht="12.75">
      <c r="L1939" s="115"/>
      <c r="M1939" s="116"/>
    </row>
    <row r="1940" spans="12:13" ht="12.75">
      <c r="L1940" s="115"/>
      <c r="M1940" s="116"/>
    </row>
    <row r="1941" spans="12:13" ht="12.75">
      <c r="L1941" s="115"/>
      <c r="M1941" s="116"/>
    </row>
    <row r="1942" spans="12:13" ht="12.75">
      <c r="L1942" s="115"/>
      <c r="M1942" s="116"/>
    </row>
    <row r="1943" spans="12:13" ht="12.75">
      <c r="L1943" s="115"/>
      <c r="M1943" s="116"/>
    </row>
    <row r="1944" spans="12:13" ht="12.75">
      <c r="L1944" s="115"/>
      <c r="M1944" s="116"/>
    </row>
    <row r="1945" spans="12:13" ht="12.75">
      <c r="L1945" s="115"/>
      <c r="M1945" s="116"/>
    </row>
    <row r="1946" spans="12:13" ht="12.75">
      <c r="L1946" s="115"/>
      <c r="M1946" s="116"/>
    </row>
    <row r="1947" spans="12:13" ht="12.75">
      <c r="L1947" s="115"/>
      <c r="M1947" s="116"/>
    </row>
    <row r="1948" spans="12:13" ht="12.75">
      <c r="L1948" s="115"/>
      <c r="M1948" s="116"/>
    </row>
    <row r="1949" spans="12:13" ht="12.75">
      <c r="L1949" s="115"/>
      <c r="M1949" s="116"/>
    </row>
    <row r="1950" spans="12:13" ht="12.75">
      <c r="L1950" s="115"/>
      <c r="M1950" s="116"/>
    </row>
    <row r="1951" spans="12:13" ht="12.75">
      <c r="L1951" s="115"/>
      <c r="M1951" s="116"/>
    </row>
    <row r="1952" spans="12:13" ht="12.75">
      <c r="L1952" s="115"/>
      <c r="M1952" s="116"/>
    </row>
    <row r="1953" spans="12:13" ht="12.75">
      <c r="L1953" s="115"/>
      <c r="M1953" s="116"/>
    </row>
    <row r="1954" spans="12:13" ht="12.75">
      <c r="L1954" s="115"/>
      <c r="M1954" s="6"/>
    </row>
    <row r="1955" spans="12:13" ht="12.75">
      <c r="L1955" s="115"/>
      <c r="M1955" s="6"/>
    </row>
    <row r="1956" spans="12:13" ht="12.75">
      <c r="L1956" s="21"/>
      <c r="M1956" s="6"/>
    </row>
    <row r="1957" spans="12:13" ht="12.75">
      <c r="L1957" s="35"/>
      <c r="M1957" s="6"/>
    </row>
    <row r="1958" spans="12:13" ht="12.75">
      <c r="L1958" s="35"/>
      <c r="M1958" s="4"/>
    </row>
    <row r="1959" spans="12:13" ht="12.75">
      <c r="L1959" s="35"/>
      <c r="M1959" s="4"/>
    </row>
    <row r="1960" spans="12:13" ht="12.75">
      <c r="L1960" s="35"/>
      <c r="M1960" s="4"/>
    </row>
    <row r="1961" spans="12:13" ht="12.75">
      <c r="L1961" s="35"/>
      <c r="M1961" s="4"/>
    </row>
    <row r="1962" spans="12:13" ht="12.75">
      <c r="L1962" s="35"/>
      <c r="M1962" s="4"/>
    </row>
    <row r="1963" spans="12:13" ht="12.75">
      <c r="L1963" s="35"/>
      <c r="M1963" s="4"/>
    </row>
    <row r="1964" spans="12:13" ht="12.75">
      <c r="L1964" s="35"/>
      <c r="M1964" s="4"/>
    </row>
    <row r="1965" spans="12:13" ht="12.75">
      <c r="L1965" s="35"/>
      <c r="M1965" s="4"/>
    </row>
    <row r="1966" spans="12:13" ht="12.75">
      <c r="L1966" s="35"/>
      <c r="M1966" s="4"/>
    </row>
    <row r="1967" spans="12:13" ht="12.75">
      <c r="L1967" s="115"/>
      <c r="M1967" s="4"/>
    </row>
    <row r="1968" spans="12:13" ht="12.75">
      <c r="L1968" s="115"/>
      <c r="M1968" s="4"/>
    </row>
    <row r="1969" spans="12:13" ht="12.75">
      <c r="L1969" s="115"/>
      <c r="M1969" s="4"/>
    </row>
    <row r="1970" spans="12:13" ht="12.75">
      <c r="L1970" s="115"/>
      <c r="M1970" s="4"/>
    </row>
    <row r="1971" spans="12:13" ht="12.75">
      <c r="L1971" s="115"/>
      <c r="M1971" s="4"/>
    </row>
    <row r="1972" spans="12:13" ht="12.75">
      <c r="L1972" s="115"/>
      <c r="M1972" s="4"/>
    </row>
    <row r="1973" spans="12:13" ht="12.75">
      <c r="L1973" s="115"/>
      <c r="M1973" s="4"/>
    </row>
    <row r="1974" spans="12:13" ht="12.75">
      <c r="L1974" s="115"/>
      <c r="M1974" s="4"/>
    </row>
    <row r="1975" spans="12:13" ht="12.75">
      <c r="L1975" s="115"/>
      <c r="M1975" s="4"/>
    </row>
    <row r="1976" spans="12:13" ht="12.75">
      <c r="L1976" s="115"/>
      <c r="M1976" s="4"/>
    </row>
    <row r="1977" spans="12:13" ht="12.75">
      <c r="L1977" s="115"/>
      <c r="M1977" s="116"/>
    </row>
    <row r="1978" spans="12:13" ht="12.75">
      <c r="L1978" s="115"/>
      <c r="M1978" s="116"/>
    </row>
    <row r="1979" spans="12:13" ht="12.75">
      <c r="L1979" s="115"/>
      <c r="M1979" s="116"/>
    </row>
    <row r="1980" spans="12:13" ht="12.75">
      <c r="L1980" s="115"/>
      <c r="M1980" s="116"/>
    </row>
    <row r="1981" spans="12:13" ht="12.75">
      <c r="L1981" s="115"/>
      <c r="M1981" s="116"/>
    </row>
    <row r="1982" spans="12:13" ht="12.75">
      <c r="L1982" s="115"/>
      <c r="M1982" s="6"/>
    </row>
    <row r="1983" spans="12:13" ht="12.75">
      <c r="L1983" s="115"/>
      <c r="M1983" s="6"/>
    </row>
    <row r="1984" spans="12:13" ht="12.75">
      <c r="L1984" s="115"/>
      <c r="M1984" s="6"/>
    </row>
    <row r="1985" spans="12:13" ht="12.75">
      <c r="L1985" s="21"/>
      <c r="M1985" s="6"/>
    </row>
    <row r="1986" spans="12:13" ht="12.75">
      <c r="L1986" s="21"/>
      <c r="M1986" s="6"/>
    </row>
    <row r="1987" spans="12:13" ht="12.75">
      <c r="L1987" s="35"/>
      <c r="M1987" s="6"/>
    </row>
    <row r="1988" spans="12:13" ht="12.75">
      <c r="L1988" s="35"/>
      <c r="M1988" s="6"/>
    </row>
    <row r="1989" spans="12:13" ht="12.75">
      <c r="L1989" s="35"/>
      <c r="M1989" s="6"/>
    </row>
    <row r="1990" spans="12:13" ht="12.75">
      <c r="L1990" s="35"/>
      <c r="M1990" s="6"/>
    </row>
    <row r="1991" spans="12:13" ht="12.75">
      <c r="L1991" s="35"/>
      <c r="M1991" s="6"/>
    </row>
    <row r="1992" spans="12:13" ht="12.75">
      <c r="L1992" s="35"/>
      <c r="M1992" s="6"/>
    </row>
    <row r="1993" spans="12:13" ht="12.75">
      <c r="L1993" s="35"/>
      <c r="M1993" s="6"/>
    </row>
    <row r="1994" spans="12:13" ht="12.75">
      <c r="L1994" s="35"/>
      <c r="M1994" s="6"/>
    </row>
    <row r="1995" spans="12:13" ht="12.75">
      <c r="L1995" s="35"/>
      <c r="M1995" s="6"/>
    </row>
    <row r="1996" spans="12:13" ht="12.75">
      <c r="L1996" s="35"/>
      <c r="M1996" s="6"/>
    </row>
    <row r="1997" spans="12:13" ht="12.75">
      <c r="L1997" s="115"/>
      <c r="M1997" s="116"/>
    </row>
    <row r="1998" spans="12:13" ht="12.75">
      <c r="L1998" s="115"/>
      <c r="M1998" s="116"/>
    </row>
    <row r="1999" spans="12:13" ht="12.75">
      <c r="L1999" s="115"/>
      <c r="M1999" s="116"/>
    </row>
    <row r="2000" spans="12:13" ht="12.75">
      <c r="L2000" s="115"/>
      <c r="M2000" s="116"/>
    </row>
    <row r="2001" spans="12:13" ht="12.75">
      <c r="L2001" s="115"/>
      <c r="M2001" s="116"/>
    </row>
    <row r="2002" spans="12:13" ht="12.75">
      <c r="L2002" s="115"/>
      <c r="M2002" s="116"/>
    </row>
    <row r="2003" spans="12:13" ht="12.75">
      <c r="L2003" s="115"/>
      <c r="M2003" s="116"/>
    </row>
    <row r="2004" spans="12:13" ht="12.75">
      <c r="L2004" s="115"/>
      <c r="M2004" s="116"/>
    </row>
    <row r="2005" spans="12:13" ht="12.75">
      <c r="L2005" s="115"/>
      <c r="M2005" s="116"/>
    </row>
    <row r="2006" spans="12:13" ht="12.75">
      <c r="L2006" s="115"/>
      <c r="M2006" s="116"/>
    </row>
    <row r="2007" spans="12:13" ht="12.75">
      <c r="L2007" s="115"/>
      <c r="M2007" s="116"/>
    </row>
    <row r="2008" spans="12:13" ht="12.75">
      <c r="L2008" s="115"/>
      <c r="M2008" s="116"/>
    </row>
    <row r="2009" spans="12:13" ht="12.75">
      <c r="L2009" s="115"/>
      <c r="M2009" s="116"/>
    </row>
    <row r="2010" spans="12:13" ht="12.75">
      <c r="L2010" s="115"/>
      <c r="M2010" s="116"/>
    </row>
    <row r="2011" spans="12:13" ht="12.75">
      <c r="L2011" s="115"/>
      <c r="M2011" s="116"/>
    </row>
    <row r="2012" spans="12:13" ht="12.75">
      <c r="L2012" s="115"/>
      <c r="M2012" s="6"/>
    </row>
    <row r="2013" spans="12:13" ht="12.75">
      <c r="L2013" s="115"/>
      <c r="M2013" s="6"/>
    </row>
    <row r="2014" spans="12:13" ht="12.75">
      <c r="L2014" s="115"/>
      <c r="M2014" s="6"/>
    </row>
    <row r="2015" spans="12:13" ht="12.75">
      <c r="L2015" s="21"/>
      <c r="M2015" s="53"/>
    </row>
    <row r="2016" spans="12:13" ht="12.75">
      <c r="L2016" s="21"/>
      <c r="M2016" s="6"/>
    </row>
    <row r="2017" spans="12:13" ht="12.75">
      <c r="L2017" s="21"/>
      <c r="M2017" s="6"/>
    </row>
    <row r="2018" spans="12:13" ht="12.75">
      <c r="L2018" s="35"/>
      <c r="M2018" s="6"/>
    </row>
    <row r="2019" spans="12:13" ht="12.75">
      <c r="L2019" s="35"/>
      <c r="M2019" s="6"/>
    </row>
    <row r="2020" spans="12:13" ht="12.75">
      <c r="L2020" s="35"/>
      <c r="M2020" s="6"/>
    </row>
    <row r="2021" spans="12:13" ht="12.75">
      <c r="L2021" s="35"/>
      <c r="M2021" s="6"/>
    </row>
    <row r="2022" spans="12:13" ht="12.75">
      <c r="L2022" s="35"/>
      <c r="M2022" s="6"/>
    </row>
    <row r="2023" spans="12:13" ht="12.75">
      <c r="L2023" s="35"/>
      <c r="M2023" s="6"/>
    </row>
    <row r="2024" spans="12:13" ht="12.75">
      <c r="L2024" s="35"/>
      <c r="M2024" s="6"/>
    </row>
    <row r="2025" spans="12:13" ht="12.75">
      <c r="L2025" s="35"/>
      <c r="M2025" s="6"/>
    </row>
    <row r="2026" spans="12:13" ht="12.75">
      <c r="L2026" s="115"/>
      <c r="M2026" s="116"/>
    </row>
    <row r="2027" spans="12:13" ht="12.75">
      <c r="L2027" s="115"/>
      <c r="M2027" s="116"/>
    </row>
    <row r="2028" spans="12:13" ht="12.75">
      <c r="L2028" s="115"/>
      <c r="M2028" s="116"/>
    </row>
    <row r="2029" spans="12:13" ht="12.75">
      <c r="L2029" s="115"/>
      <c r="M2029" s="116"/>
    </row>
    <row r="2030" spans="12:13" ht="12.75">
      <c r="L2030" s="115"/>
      <c r="M2030" s="116"/>
    </row>
    <row r="2031" spans="12:13" ht="12.75">
      <c r="L2031" s="115"/>
      <c r="M2031" s="116"/>
    </row>
    <row r="2032" spans="12:13" ht="12.75">
      <c r="L2032" s="115"/>
      <c r="M2032" s="116"/>
    </row>
    <row r="2033" spans="12:13" ht="12.75">
      <c r="L2033" s="115"/>
      <c r="M2033" s="116"/>
    </row>
    <row r="2034" spans="12:13" ht="12.75">
      <c r="L2034" s="115"/>
      <c r="M2034" s="116"/>
    </row>
    <row r="2035" spans="12:13" ht="12.75">
      <c r="L2035" s="115"/>
      <c r="M2035" s="116"/>
    </row>
    <row r="2036" spans="12:13" ht="12.75">
      <c r="L2036" s="115"/>
      <c r="M2036" s="116"/>
    </row>
    <row r="2037" spans="12:13" ht="12.75">
      <c r="L2037" s="115"/>
      <c r="M2037" s="116"/>
    </row>
    <row r="2038" spans="12:13" ht="12.75">
      <c r="L2038" s="115"/>
      <c r="M2038" s="116"/>
    </row>
    <row r="2039" spans="12:13" ht="12.75">
      <c r="L2039" s="115"/>
      <c r="M2039" s="116"/>
    </row>
    <row r="2040" spans="12:13" ht="12.75">
      <c r="L2040" s="115"/>
      <c r="M2040" s="6"/>
    </row>
    <row r="2041" spans="12:13" ht="12.75">
      <c r="L2041" s="115"/>
      <c r="M2041" s="6"/>
    </row>
    <row r="2042" spans="12:13" ht="12.75">
      <c r="L2042" s="21"/>
      <c r="M2042" s="6"/>
    </row>
    <row r="2043" spans="12:13" ht="12.75">
      <c r="L2043" s="21"/>
      <c r="M2043" s="6"/>
    </row>
    <row r="2044" spans="12:13" ht="12.75">
      <c r="L2044" s="21"/>
      <c r="M2044" s="6"/>
    </row>
    <row r="2045" spans="12:13" ht="12.75">
      <c r="L2045" s="35"/>
      <c r="M2045" s="6"/>
    </row>
    <row r="2046" spans="12:13" ht="12.75">
      <c r="L2046" s="35"/>
      <c r="M2046" s="6"/>
    </row>
    <row r="2047" spans="12:13" ht="12.75">
      <c r="L2047" s="35"/>
      <c r="M2047" s="6"/>
    </row>
    <row r="2048" spans="12:13" ht="12.75">
      <c r="L2048" s="35"/>
      <c r="M2048" s="6"/>
    </row>
    <row r="2049" spans="12:13" ht="12.75">
      <c r="L2049" s="35"/>
      <c r="M2049" s="6"/>
    </row>
    <row r="2050" spans="12:13" ht="12.75">
      <c r="L2050" s="35"/>
      <c r="M2050" s="6"/>
    </row>
    <row r="2051" spans="12:13" ht="12.75">
      <c r="L2051" s="35"/>
      <c r="M2051" s="6"/>
    </row>
    <row r="2052" spans="12:13" ht="12.75">
      <c r="L2052" s="35"/>
      <c r="M2052" s="6"/>
    </row>
    <row r="2053" spans="12:13" ht="12.75">
      <c r="L2053" s="115"/>
      <c r="M2053" s="116"/>
    </row>
    <row r="2054" spans="12:13" ht="12.75">
      <c r="L2054" s="115"/>
      <c r="M2054" s="116"/>
    </row>
    <row r="2055" spans="12:13" ht="12.75">
      <c r="L2055" s="115"/>
      <c r="M2055" s="116"/>
    </row>
    <row r="2056" spans="12:13" ht="12.75">
      <c r="L2056" s="115"/>
      <c r="M2056" s="116"/>
    </row>
    <row r="2057" spans="12:13" ht="12.75">
      <c r="L2057" s="115"/>
      <c r="M2057" s="116"/>
    </row>
    <row r="2058" spans="12:13" ht="12.75">
      <c r="L2058" s="115"/>
      <c r="M2058" s="116"/>
    </row>
    <row r="2059" spans="12:13" ht="12.75">
      <c r="L2059" s="115"/>
      <c r="M2059" s="116"/>
    </row>
    <row r="2060" spans="12:13" ht="12.75">
      <c r="L2060" s="115"/>
      <c r="M2060" s="116"/>
    </row>
    <row r="2061" spans="12:13" ht="12.75">
      <c r="L2061" s="115"/>
      <c r="M2061" s="116"/>
    </row>
    <row r="2062" spans="12:13" ht="12.75">
      <c r="L2062" s="115"/>
      <c r="M2062" s="116"/>
    </row>
    <row r="2063" spans="12:13" ht="12.75">
      <c r="L2063" s="115"/>
      <c r="M2063" s="116"/>
    </row>
    <row r="2064" spans="12:13" ht="12.75">
      <c r="L2064" s="115"/>
      <c r="M2064" s="116"/>
    </row>
    <row r="2065" spans="12:13" ht="12.75">
      <c r="L2065" s="115"/>
      <c r="M2065" s="116"/>
    </row>
    <row r="2066" spans="12:13" ht="12.75">
      <c r="L2066" s="115"/>
      <c r="M2066" s="116"/>
    </row>
    <row r="2067" spans="12:13" ht="12.75">
      <c r="L2067" s="115"/>
      <c r="M2067" s="6"/>
    </row>
    <row r="2068" spans="12:13" ht="12.75">
      <c r="L2068" s="115"/>
      <c r="M2068" s="6"/>
    </row>
    <row r="2069" spans="12:13" ht="12.75">
      <c r="L2069" s="21"/>
      <c r="M2069" s="6"/>
    </row>
    <row r="2070" spans="12:13" ht="12.75">
      <c r="L2070" s="21"/>
      <c r="M2070" s="6"/>
    </row>
    <row r="2071" spans="12:13" ht="12.75">
      <c r="L2071" s="21"/>
      <c r="M2071" s="6"/>
    </row>
    <row r="2072" spans="12:13" ht="12.75">
      <c r="L2072" s="35"/>
      <c r="M2072" s="6"/>
    </row>
    <row r="2073" spans="12:13" ht="12.75">
      <c r="L2073" s="35"/>
      <c r="M2073" s="6"/>
    </row>
    <row r="2074" spans="12:13" ht="12.75">
      <c r="L2074" s="35"/>
      <c r="M2074" s="6"/>
    </row>
    <row r="2075" spans="12:13" ht="12.75">
      <c r="L2075" s="35"/>
      <c r="M2075" s="6"/>
    </row>
    <row r="2076" spans="12:13" ht="12.75">
      <c r="L2076" s="35"/>
      <c r="M2076" s="6"/>
    </row>
    <row r="2077" spans="12:13" ht="12.75">
      <c r="L2077" s="35"/>
      <c r="M2077" s="6"/>
    </row>
    <row r="2078" spans="12:13" ht="12.75">
      <c r="L2078" s="35"/>
      <c r="M2078" s="6"/>
    </row>
    <row r="2079" spans="12:13" ht="12.75">
      <c r="L2079" s="35"/>
      <c r="M2079" s="6"/>
    </row>
    <row r="2080" spans="12:13" ht="12.75">
      <c r="L2080" s="115"/>
      <c r="M2080" s="116"/>
    </row>
    <row r="2081" spans="12:13" ht="12.75">
      <c r="L2081" s="115"/>
      <c r="M2081" s="116"/>
    </row>
    <row r="2082" spans="12:13" ht="12.75">
      <c r="L2082" s="115"/>
      <c r="M2082" s="116"/>
    </row>
    <row r="2083" spans="12:13" ht="12.75">
      <c r="L2083" s="115"/>
      <c r="M2083" s="116"/>
    </row>
    <row r="2084" spans="12:13" ht="12.75">
      <c r="L2084" s="115"/>
      <c r="M2084" s="116"/>
    </row>
    <row r="2085" spans="12:13" ht="12.75">
      <c r="L2085" s="115"/>
      <c r="M2085" s="116"/>
    </row>
    <row r="2086" spans="12:13" ht="12.75">
      <c r="L2086" s="115"/>
      <c r="M2086" s="116"/>
    </row>
    <row r="2087" spans="12:13" ht="12.75">
      <c r="L2087" s="115"/>
      <c r="M2087" s="116"/>
    </row>
    <row r="2088" spans="12:13" ht="12.75">
      <c r="L2088" s="115"/>
      <c r="M2088" s="116"/>
    </row>
    <row r="2089" spans="12:13" ht="12.75">
      <c r="L2089" s="115"/>
      <c r="M2089" s="116"/>
    </row>
    <row r="2090" spans="12:13" ht="12.75">
      <c r="L2090" s="115"/>
      <c r="M2090" s="116"/>
    </row>
    <row r="2091" spans="12:13" ht="12.75">
      <c r="L2091" s="115"/>
      <c r="M2091" s="116"/>
    </row>
    <row r="2092" spans="12:13" ht="12.75">
      <c r="L2092" s="115"/>
      <c r="M2092" s="116"/>
    </row>
    <row r="2093" spans="12:13" ht="12.75">
      <c r="L2093" s="115"/>
      <c r="M2093" s="116"/>
    </row>
    <row r="2094" spans="12:13" ht="12.75">
      <c r="L2094" s="115"/>
      <c r="M2094" s="6"/>
    </row>
    <row r="2095" spans="12:13" ht="12.75">
      <c r="L2095" s="115"/>
      <c r="M2095" s="6"/>
    </row>
    <row r="2096" spans="12:13" ht="12.75">
      <c r="L2096" s="21"/>
      <c r="M2096" s="6"/>
    </row>
    <row r="2097" spans="12:13" ht="12.75">
      <c r="L2097" s="21"/>
      <c r="M2097" s="6"/>
    </row>
    <row r="2098" spans="12:13" ht="12.75">
      <c r="L2098" s="21"/>
      <c r="M2098" s="6"/>
    </row>
    <row r="2099" spans="12:13" ht="12.75">
      <c r="L2099" s="35"/>
      <c r="M2099" s="6"/>
    </row>
    <row r="2100" spans="12:13" ht="12.75">
      <c r="L2100" s="35"/>
      <c r="M2100" s="6"/>
    </row>
    <row r="2101" spans="12:13" ht="12.75">
      <c r="L2101" s="35"/>
      <c r="M2101" s="6"/>
    </row>
    <row r="2102" spans="12:13" ht="12.75">
      <c r="L2102" s="35"/>
      <c r="M2102" s="6"/>
    </row>
    <row r="2103" spans="12:13" ht="12.75">
      <c r="L2103" s="35"/>
      <c r="M2103" s="6"/>
    </row>
    <row r="2104" spans="12:13" ht="12.75">
      <c r="L2104" s="35"/>
      <c r="M2104" s="6"/>
    </row>
    <row r="2105" spans="12:13" ht="12.75">
      <c r="L2105" s="35"/>
      <c r="M2105" s="6"/>
    </row>
    <row r="2106" spans="12:13" ht="12.75">
      <c r="L2106" s="35"/>
      <c r="M2106" s="6"/>
    </row>
    <row r="2107" spans="12:13" ht="12.75">
      <c r="L2107" s="115"/>
      <c r="M2107" s="116"/>
    </row>
    <row r="2108" spans="12:13" ht="12.75">
      <c r="L2108" s="115"/>
      <c r="M2108" s="116"/>
    </row>
    <row r="2109" spans="12:13" ht="12.75">
      <c r="L2109" s="115"/>
      <c r="M2109" s="116"/>
    </row>
    <row r="2110" spans="12:13" ht="12.75">
      <c r="L2110" s="115"/>
      <c r="M2110" s="116"/>
    </row>
    <row r="2111" spans="12:13" ht="12.75">
      <c r="L2111" s="115"/>
      <c r="M2111" s="116"/>
    </row>
    <row r="2112" spans="12:13" ht="12.75">
      <c r="L2112" s="115"/>
      <c r="M2112" s="116"/>
    </row>
    <row r="2113" spans="12:13" ht="12.75">
      <c r="L2113" s="115"/>
      <c r="M2113" s="116"/>
    </row>
    <row r="2114" spans="12:13" ht="12.75">
      <c r="L2114" s="115"/>
      <c r="M2114" s="116"/>
    </row>
    <row r="2115" spans="12:13" ht="12.75">
      <c r="L2115" s="115"/>
      <c r="M2115" s="116"/>
    </row>
    <row r="2116" spans="12:13" ht="12.75">
      <c r="L2116" s="115"/>
      <c r="M2116" s="116"/>
    </row>
    <row r="2117" spans="12:13" ht="12.75">
      <c r="L2117" s="115"/>
      <c r="M2117" s="116"/>
    </row>
    <row r="2118" spans="12:13" ht="12.75">
      <c r="L2118" s="115"/>
      <c r="M2118" s="116"/>
    </row>
    <row r="2119" spans="12:13" ht="12.75">
      <c r="L2119" s="115"/>
      <c r="M2119" s="116"/>
    </row>
    <row r="2120" spans="12:13" ht="12.75">
      <c r="L2120" s="115"/>
      <c r="M2120" s="116"/>
    </row>
    <row r="2121" spans="12:13" ht="12.75">
      <c r="L2121" s="115"/>
      <c r="M2121" s="6"/>
    </row>
    <row r="2122" spans="12:13" ht="12.75">
      <c r="L2122" s="115"/>
      <c r="M2122" s="6"/>
    </row>
    <row r="2123" spans="12:13" ht="12.75">
      <c r="L2123" s="21"/>
      <c r="M2123" s="6"/>
    </row>
    <row r="2124" spans="12:13" ht="12.75">
      <c r="L2124" s="21"/>
      <c r="M2124" s="6"/>
    </row>
    <row r="2125" spans="12:13" ht="12.75">
      <c r="L2125" s="21"/>
      <c r="M2125" s="6"/>
    </row>
    <row r="2126" spans="12:13" ht="12.75">
      <c r="L2126" s="35"/>
      <c r="M2126" s="6"/>
    </row>
    <row r="2127" spans="12:13" ht="12.75">
      <c r="L2127" s="35"/>
      <c r="M2127" s="6"/>
    </row>
    <row r="2128" spans="12:13" ht="12.75">
      <c r="L2128" s="35"/>
      <c r="M2128" s="6"/>
    </row>
    <row r="2129" spans="12:13" ht="12.75">
      <c r="L2129" s="35"/>
      <c r="M2129" s="6"/>
    </row>
    <row r="2130" spans="12:13" ht="12.75">
      <c r="L2130" s="35"/>
      <c r="M2130" s="6"/>
    </row>
    <row r="2131" spans="12:13" ht="12.75">
      <c r="L2131" s="35"/>
      <c r="M2131" s="6"/>
    </row>
    <row r="2132" spans="12:13" ht="12.75">
      <c r="L2132" s="35"/>
      <c r="M2132" s="6"/>
    </row>
    <row r="2133" spans="12:13" ht="12.75">
      <c r="L2133" s="35"/>
      <c r="M2133" s="6"/>
    </row>
    <row r="2134" spans="12:13" ht="12.75">
      <c r="L2134" s="115"/>
      <c r="M2134" s="116"/>
    </row>
    <row r="2135" spans="12:13" ht="12.75">
      <c r="L2135" s="115"/>
      <c r="M2135" s="116"/>
    </row>
    <row r="2136" spans="12:13" ht="12.75">
      <c r="L2136" s="115"/>
      <c r="M2136" s="116"/>
    </row>
    <row r="2137" spans="12:13" ht="12.75">
      <c r="L2137" s="115"/>
      <c r="M2137" s="116"/>
    </row>
    <row r="2138" spans="12:13" ht="12.75">
      <c r="L2138" s="115"/>
      <c r="M2138" s="116"/>
    </row>
    <row r="2139" spans="12:13" ht="12.75">
      <c r="L2139" s="115"/>
      <c r="M2139" s="116"/>
    </row>
    <row r="2140" spans="12:13" ht="12.75">
      <c r="L2140" s="115"/>
      <c r="M2140" s="116"/>
    </row>
    <row r="2141" spans="12:13" ht="12.75">
      <c r="L2141" s="115"/>
      <c r="M2141" s="116"/>
    </row>
    <row r="2142" spans="12:13" ht="12.75">
      <c r="L2142" s="115"/>
      <c r="M2142" s="116"/>
    </row>
    <row r="2143" spans="12:13" ht="12.75">
      <c r="L2143" s="115"/>
      <c r="M2143" s="116"/>
    </row>
    <row r="2144" spans="12:13" ht="12.75">
      <c r="L2144" s="115"/>
      <c r="M2144" s="116"/>
    </row>
    <row r="2145" spans="12:13" ht="12.75">
      <c r="L2145" s="115"/>
      <c r="M2145" s="116"/>
    </row>
    <row r="2146" spans="12:13" ht="12.75">
      <c r="L2146" s="115"/>
      <c r="M2146" s="116"/>
    </row>
    <row r="2147" spans="12:13" ht="12.75">
      <c r="L2147" s="115"/>
      <c r="M2147" s="116"/>
    </row>
    <row r="2148" spans="12:13" ht="12.75">
      <c r="L2148" s="115"/>
      <c r="M2148" s="6"/>
    </row>
    <row r="2149" spans="12:13" ht="12.75">
      <c r="L2149" s="115"/>
      <c r="M2149" s="6"/>
    </row>
    <row r="2150" spans="12:13" ht="12.75">
      <c r="L2150" s="21"/>
      <c r="M2150" s="6"/>
    </row>
    <row r="2151" spans="12:13" ht="12.75">
      <c r="L2151" s="21"/>
      <c r="M2151" s="6"/>
    </row>
    <row r="2152" spans="12:13" ht="12.75">
      <c r="L2152" s="21"/>
      <c r="M2152" s="6"/>
    </row>
    <row r="2153" spans="12:13" ht="12.75">
      <c r="L2153" s="35"/>
      <c r="M2153" s="6"/>
    </row>
    <row r="2154" spans="12:13" ht="12.75">
      <c r="L2154" s="35"/>
      <c r="M2154" s="6"/>
    </row>
    <row r="2155" spans="12:13" ht="12.75">
      <c r="L2155" s="35"/>
      <c r="M2155" s="6"/>
    </row>
    <row r="2156" spans="12:13" ht="12.75">
      <c r="L2156" s="35"/>
      <c r="M2156" s="6"/>
    </row>
    <row r="2157" spans="12:13" ht="12.75">
      <c r="L2157" s="35"/>
      <c r="M2157" s="6"/>
    </row>
    <row r="2158" spans="12:13" ht="12.75">
      <c r="L2158" s="35"/>
      <c r="M2158" s="6"/>
    </row>
    <row r="2159" spans="12:13" ht="12.75">
      <c r="L2159" s="35"/>
      <c r="M2159" s="6"/>
    </row>
    <row r="2160" spans="12:13" ht="12.75">
      <c r="L2160" s="35"/>
      <c r="M2160" s="6"/>
    </row>
    <row r="2161" spans="12:13" ht="12.75">
      <c r="L2161" s="115"/>
      <c r="M2161" s="116"/>
    </row>
    <row r="2162" spans="12:13" ht="12.75">
      <c r="L2162" s="115"/>
      <c r="M2162" s="116"/>
    </row>
    <row r="2163" spans="12:13" ht="12.75">
      <c r="L2163" s="115"/>
      <c r="M2163" s="116"/>
    </row>
    <row r="2164" spans="12:13" ht="12.75">
      <c r="L2164" s="115"/>
      <c r="M2164" s="116"/>
    </row>
    <row r="2165" spans="12:13" ht="12.75">
      <c r="L2165" s="115"/>
      <c r="M2165" s="116"/>
    </row>
    <row r="2166" spans="12:13" ht="12.75">
      <c r="L2166" s="115"/>
      <c r="M2166" s="116"/>
    </row>
    <row r="2167" spans="12:13" ht="12.75">
      <c r="L2167" s="115"/>
      <c r="M2167" s="116"/>
    </row>
    <row r="2168" spans="12:13" ht="12.75">
      <c r="L2168" s="115"/>
      <c r="M2168" s="116"/>
    </row>
    <row r="2169" spans="12:13" ht="12.75">
      <c r="L2169" s="115"/>
      <c r="M2169" s="116"/>
    </row>
    <row r="2170" spans="12:13" ht="12.75">
      <c r="L2170" s="115"/>
      <c r="M2170" s="116"/>
    </row>
    <row r="2171" spans="12:13" ht="12.75">
      <c r="L2171" s="115"/>
      <c r="M2171" s="116"/>
    </row>
    <row r="2172" spans="12:13" ht="12.75">
      <c r="L2172" s="115"/>
      <c r="M2172" s="116"/>
    </row>
    <row r="2173" spans="12:13" ht="12.75">
      <c r="L2173" s="115"/>
      <c r="M2173" s="116"/>
    </row>
    <row r="2174" spans="12:13" ht="12.75">
      <c r="L2174" s="115"/>
      <c r="M2174" s="116"/>
    </row>
    <row r="2175" spans="12:13" ht="12.75">
      <c r="L2175" s="115"/>
      <c r="M2175" s="6"/>
    </row>
    <row r="2176" spans="12:13" ht="12.75">
      <c r="L2176" s="115"/>
      <c r="M2176" s="6"/>
    </row>
    <row r="2177" spans="12:13" ht="12.75">
      <c r="L2177" s="21"/>
      <c r="M2177" s="6"/>
    </row>
    <row r="2178" spans="12:13" ht="12.75">
      <c r="L2178" s="21"/>
      <c r="M2178" s="6"/>
    </row>
    <row r="2179" spans="12:13" ht="12.75">
      <c r="L2179" s="21"/>
      <c r="M2179" s="6"/>
    </row>
    <row r="2180" spans="12:13" ht="12.75">
      <c r="L2180" s="35"/>
      <c r="M2180" s="6"/>
    </row>
    <row r="2181" spans="12:13" ht="12.75">
      <c r="L2181" s="35"/>
      <c r="M2181" s="6"/>
    </row>
    <row r="2182" spans="12:13" ht="12.75">
      <c r="L2182" s="35"/>
      <c r="M2182" s="6"/>
    </row>
    <row r="2183" spans="12:13" ht="12.75">
      <c r="L2183" s="35"/>
      <c r="M2183" s="6"/>
    </row>
    <row r="2184" spans="12:13" ht="12.75">
      <c r="L2184" s="35"/>
      <c r="M2184" s="6"/>
    </row>
    <row r="2185" spans="12:13" ht="12.75">
      <c r="L2185" s="35"/>
      <c r="M2185" s="6"/>
    </row>
    <row r="2186" spans="12:13" ht="12.75">
      <c r="L2186" s="35"/>
      <c r="M2186" s="6"/>
    </row>
    <row r="2187" spans="12:13" ht="12.75">
      <c r="L2187" s="35"/>
      <c r="M2187" s="6"/>
    </row>
    <row r="2188" spans="12:13" ht="12.75">
      <c r="L2188" s="115"/>
      <c r="M2188" s="116"/>
    </row>
    <row r="2189" spans="12:13" ht="12.75">
      <c r="L2189" s="115"/>
      <c r="M2189" s="116"/>
    </row>
    <row r="2190" spans="12:13" ht="12.75">
      <c r="L2190" s="115"/>
      <c r="M2190" s="116"/>
    </row>
    <row r="2191" spans="12:13" ht="12.75">
      <c r="L2191" s="115"/>
      <c r="M2191" s="116"/>
    </row>
    <row r="2192" spans="12:13" ht="12.75">
      <c r="L2192" s="115"/>
      <c r="M2192" s="116"/>
    </row>
    <row r="2193" spans="12:13" ht="12.75">
      <c r="L2193" s="115"/>
      <c r="M2193" s="116"/>
    </row>
    <row r="2194" spans="12:13" ht="12.75">
      <c r="L2194" s="115"/>
      <c r="M2194" s="116"/>
    </row>
    <row r="2195" spans="12:13" ht="12.75">
      <c r="L2195" s="115"/>
      <c r="M2195" s="116"/>
    </row>
    <row r="2196" spans="12:13" ht="12.75">
      <c r="L2196" s="115"/>
      <c r="M2196" s="116"/>
    </row>
    <row r="2197" spans="12:13" ht="12.75">
      <c r="L2197" s="115"/>
      <c r="M2197" s="116"/>
    </row>
    <row r="2198" spans="12:13" ht="12.75">
      <c r="L2198" s="115"/>
      <c r="M2198" s="116"/>
    </row>
    <row r="2199" spans="12:13" ht="12.75">
      <c r="L2199" s="115"/>
      <c r="M2199" s="116"/>
    </row>
    <row r="2200" spans="12:13" ht="12.75">
      <c r="L2200" s="115"/>
      <c r="M2200" s="116"/>
    </row>
    <row r="2201" spans="12:13" ht="12.75">
      <c r="L2201" s="115"/>
      <c r="M2201" s="116"/>
    </row>
    <row r="2202" spans="12:13" ht="12.75">
      <c r="L2202" s="115"/>
      <c r="M2202" s="6"/>
    </row>
    <row r="2203" spans="12:13" ht="12.75">
      <c r="L2203" s="115"/>
      <c r="M2203" s="6"/>
    </row>
    <row r="2204" spans="12:13" ht="12.75">
      <c r="L2204" s="21"/>
      <c r="M2204" s="6"/>
    </row>
    <row r="2205" spans="12:13" ht="12.75">
      <c r="L2205" s="21"/>
      <c r="M2205" s="6"/>
    </row>
    <row r="2206" spans="12:13" ht="12.75">
      <c r="L2206" s="21"/>
      <c r="M2206" s="6"/>
    </row>
    <row r="2207" spans="12:13" ht="12.75">
      <c r="L2207" s="35"/>
      <c r="M2207" s="6"/>
    </row>
    <row r="2208" spans="12:13" ht="12.75">
      <c r="L2208" s="35"/>
      <c r="M2208" s="6"/>
    </row>
    <row r="2209" spans="12:13" ht="12.75">
      <c r="L2209" s="35"/>
      <c r="M2209" s="6"/>
    </row>
    <row r="2210" spans="12:13" ht="12.75">
      <c r="L2210" s="35"/>
      <c r="M2210" s="6"/>
    </row>
    <row r="2211" spans="12:13" ht="12.75">
      <c r="L2211" s="35"/>
      <c r="M2211" s="6"/>
    </row>
    <row r="2212" spans="12:13" ht="12.75">
      <c r="L2212" s="35"/>
      <c r="M2212" s="6"/>
    </row>
    <row r="2213" spans="12:13" ht="12.75">
      <c r="L2213" s="35"/>
      <c r="M2213" s="6"/>
    </row>
    <row r="2214" spans="12:13" ht="12.75">
      <c r="L2214" s="35"/>
      <c r="M2214" s="6"/>
    </row>
    <row r="2215" spans="12:13" ht="12.75">
      <c r="L2215" s="115"/>
      <c r="M2215" s="116"/>
    </row>
    <row r="2216" spans="12:13" ht="12.75">
      <c r="L2216" s="115"/>
      <c r="M2216" s="116"/>
    </row>
    <row r="2217" spans="12:13" ht="12.75">
      <c r="L2217" s="115"/>
      <c r="M2217" s="116"/>
    </row>
    <row r="2218" spans="12:13" ht="12.75">
      <c r="L2218" s="115"/>
      <c r="M2218" s="116"/>
    </row>
    <row r="2219" spans="12:13" ht="12.75">
      <c r="L2219" s="115"/>
      <c r="M2219" s="116"/>
    </row>
    <row r="2220" spans="12:13" ht="12.75">
      <c r="L2220" s="115"/>
      <c r="M2220" s="116"/>
    </row>
    <row r="2221" spans="12:13" ht="12.75">
      <c r="L2221" s="115"/>
      <c r="M2221" s="116"/>
    </row>
    <row r="2222" spans="12:13" ht="12.75">
      <c r="L2222" s="115"/>
      <c r="M2222" s="116"/>
    </row>
    <row r="2223" spans="12:13" ht="12.75">
      <c r="L2223" s="115"/>
      <c r="M2223" s="116"/>
    </row>
    <row r="2224" spans="12:13" ht="12.75">
      <c r="L2224" s="115"/>
      <c r="M2224" s="116"/>
    </row>
    <row r="2225" spans="12:13" ht="12.75">
      <c r="L2225" s="115"/>
      <c r="M2225" s="116"/>
    </row>
    <row r="2226" spans="12:13" ht="12.75">
      <c r="L2226" s="115"/>
      <c r="M2226" s="116"/>
    </row>
    <row r="2227" spans="12:13" ht="12.75">
      <c r="L2227" s="115"/>
      <c r="M2227" s="116"/>
    </row>
    <row r="2228" spans="12:13" ht="12.75">
      <c r="L2228" s="115"/>
      <c r="M2228" s="116"/>
    </row>
    <row r="2229" spans="12:13" ht="12.75">
      <c r="L2229" s="115"/>
      <c r="M2229" s="6"/>
    </row>
    <row r="2230" spans="12:13" ht="12.75">
      <c r="L2230" s="115"/>
      <c r="M2230" s="6"/>
    </row>
    <row r="2231" spans="12:13" ht="12.75">
      <c r="L2231" s="21"/>
      <c r="M2231" s="6"/>
    </row>
    <row r="2232" spans="12:13" ht="12.75">
      <c r="L2232" s="21"/>
      <c r="M2232" s="6"/>
    </row>
    <row r="2233" spans="12:13" ht="12.75">
      <c r="L2233" s="21"/>
      <c r="M2233" s="6"/>
    </row>
    <row r="2234" spans="12:13" ht="12.75">
      <c r="L2234" s="35"/>
      <c r="M2234" s="6"/>
    </row>
    <row r="2235" spans="12:13" ht="12.75">
      <c r="L2235" s="35"/>
      <c r="M2235" s="6"/>
    </row>
    <row r="2236" spans="12:13" ht="12.75">
      <c r="L2236" s="35"/>
      <c r="M2236" s="6"/>
    </row>
    <row r="2237" spans="12:13" ht="12.75">
      <c r="L2237" s="35"/>
      <c r="M2237" s="6"/>
    </row>
    <row r="2238" spans="12:13" ht="12.75">
      <c r="L2238" s="35"/>
      <c r="M2238" s="6"/>
    </row>
    <row r="2239" spans="12:13" ht="12.75">
      <c r="L2239" s="35"/>
      <c r="M2239" s="6"/>
    </row>
    <row r="2240" spans="12:13" ht="12.75">
      <c r="L2240" s="35"/>
      <c r="M2240" s="6"/>
    </row>
    <row r="2241" spans="12:13" ht="12.75">
      <c r="L2241" s="35"/>
      <c r="M2241" s="6"/>
    </row>
    <row r="2242" spans="12:13" ht="12.75">
      <c r="L2242" s="115"/>
      <c r="M2242" s="116"/>
    </row>
    <row r="2243" spans="12:13" ht="12.75">
      <c r="L2243" s="115"/>
      <c r="M2243" s="116"/>
    </row>
    <row r="2244" spans="12:13" ht="12.75">
      <c r="L2244" s="115"/>
      <c r="M2244" s="116"/>
    </row>
    <row r="2245" spans="12:13" ht="12.75">
      <c r="L2245" s="115"/>
      <c r="M2245" s="116"/>
    </row>
    <row r="2246" spans="12:13" ht="12.75">
      <c r="L2246" s="115"/>
      <c r="M2246" s="116"/>
    </row>
    <row r="2247" spans="12:13" ht="12.75">
      <c r="L2247" s="115"/>
      <c r="M2247" s="116"/>
    </row>
    <row r="2248" spans="12:13" ht="12.75">
      <c r="L2248" s="115"/>
      <c r="M2248" s="116"/>
    </row>
    <row r="2249" spans="12:13" ht="12.75">
      <c r="L2249" s="115"/>
      <c r="M2249" s="116"/>
    </row>
    <row r="2250" spans="12:13" ht="12.75">
      <c r="L2250" s="115"/>
      <c r="M2250" s="116"/>
    </row>
    <row r="2251" spans="12:13" ht="12.75">
      <c r="L2251" s="115"/>
      <c r="M2251" s="116"/>
    </row>
    <row r="2252" spans="12:13" ht="12.75">
      <c r="L2252" s="115"/>
      <c r="M2252" s="116"/>
    </row>
    <row r="2253" spans="12:13" ht="12.75">
      <c r="L2253" s="115"/>
      <c r="M2253" s="116"/>
    </row>
    <row r="2254" spans="12:13" ht="12.75">
      <c r="L2254" s="115"/>
      <c r="M2254" s="116"/>
    </row>
    <row r="2255" spans="12:13" ht="12.75">
      <c r="L2255" s="115"/>
      <c r="M2255" s="116"/>
    </row>
    <row r="2256" spans="12:13" ht="12.75">
      <c r="L2256" s="115"/>
      <c r="M2256" s="6"/>
    </row>
    <row r="2257" spans="12:13" ht="12.75">
      <c r="L2257" s="115"/>
      <c r="M2257" s="6"/>
    </row>
    <row r="2258" spans="12:13" ht="12.75">
      <c r="L2258" s="7"/>
      <c r="M2258" s="7"/>
    </row>
    <row r="2259" spans="12:13" ht="12.75">
      <c r="L2259" s="21"/>
      <c r="M2259" s="6"/>
    </row>
    <row r="2260" spans="12:13" ht="12.75">
      <c r="L2260" s="21"/>
      <c r="M2260" s="6"/>
    </row>
    <row r="2261" spans="12:13" ht="12.75">
      <c r="L2261" s="35"/>
      <c r="M2261" s="6"/>
    </row>
    <row r="2262" spans="12:13" ht="12.75">
      <c r="L2262" s="35"/>
      <c r="M2262" s="6"/>
    </row>
    <row r="2263" spans="12:13" ht="12.75">
      <c r="L2263" s="35"/>
      <c r="M2263" s="6"/>
    </row>
    <row r="2264" spans="12:13" ht="12.75">
      <c r="L2264" s="35"/>
      <c r="M2264" s="6"/>
    </row>
    <row r="2265" spans="12:13" ht="12.75">
      <c r="L2265" s="35"/>
      <c r="M2265" s="6"/>
    </row>
    <row r="2266" spans="12:13" ht="12.75">
      <c r="L2266" s="35"/>
      <c r="M2266" s="6"/>
    </row>
    <row r="2267" spans="12:13" ht="12.75">
      <c r="L2267" s="35"/>
      <c r="M2267" s="6"/>
    </row>
    <row r="2268" spans="12:13" ht="12.75">
      <c r="L2268" s="35"/>
      <c r="M2268" s="6"/>
    </row>
    <row r="2269" spans="12:13" ht="12.75">
      <c r="L2269" s="115"/>
      <c r="M2269" s="116"/>
    </row>
    <row r="2270" spans="12:13" ht="12.75">
      <c r="L2270" s="115"/>
      <c r="M2270" s="116"/>
    </row>
    <row r="2271" spans="12:13" ht="12.75">
      <c r="L2271" s="115"/>
      <c r="M2271" s="116"/>
    </row>
    <row r="2272" spans="12:13" ht="12.75">
      <c r="L2272" s="115"/>
      <c r="M2272" s="116"/>
    </row>
    <row r="2273" spans="12:13" ht="12.75">
      <c r="L2273" s="115"/>
      <c r="M2273" s="116"/>
    </row>
    <row r="2274" spans="12:13" ht="12.75">
      <c r="L2274" s="115"/>
      <c r="M2274" s="116"/>
    </row>
    <row r="2275" spans="12:13" ht="12.75">
      <c r="L2275" s="115"/>
      <c r="M2275" s="116"/>
    </row>
    <row r="2276" spans="12:13" ht="12.75">
      <c r="L2276" s="115"/>
      <c r="M2276" s="116"/>
    </row>
    <row r="2277" spans="12:13" ht="12.75">
      <c r="L2277" s="115"/>
      <c r="M2277" s="116"/>
    </row>
    <row r="2278" spans="12:13" ht="12.75">
      <c r="L2278" s="115"/>
      <c r="M2278" s="116"/>
    </row>
    <row r="2279" spans="12:13" ht="12.75">
      <c r="L2279" s="115"/>
      <c r="M2279" s="116"/>
    </row>
    <row r="2280" spans="12:13" ht="12.75">
      <c r="L2280" s="115"/>
      <c r="M2280" s="116"/>
    </row>
    <row r="2281" spans="12:13" ht="12.75">
      <c r="L2281" s="115"/>
      <c r="M2281" s="116"/>
    </row>
    <row r="2282" spans="12:13" ht="12.75">
      <c r="L2282" s="115"/>
      <c r="M2282" s="116"/>
    </row>
    <row r="2283" spans="12:13" ht="12.75">
      <c r="L2283" s="115"/>
      <c r="M2283" s="6"/>
    </row>
    <row r="2284" spans="12:13" ht="12.75">
      <c r="L2284" s="115"/>
      <c r="M2284" s="6"/>
    </row>
    <row r="2285" spans="12:13" ht="12.75">
      <c r="L2285" s="115"/>
      <c r="M2285" s="6"/>
    </row>
    <row r="2286" spans="12:13" ht="12.75">
      <c r="L2286" s="21"/>
      <c r="M2286" s="6"/>
    </row>
    <row r="2287" spans="12:13" ht="12.75">
      <c r="L2287" s="21"/>
      <c r="M2287" s="6"/>
    </row>
    <row r="2288" spans="12:13" ht="12.75">
      <c r="L2288" s="35"/>
      <c r="M2288" s="6"/>
    </row>
    <row r="2289" spans="12:13" ht="12.75">
      <c r="L2289" s="35"/>
      <c r="M2289" s="6"/>
    </row>
    <row r="2290" spans="12:13" ht="12.75">
      <c r="L2290" s="35"/>
      <c r="M2290" s="6"/>
    </row>
    <row r="2291" spans="12:13" ht="12.75">
      <c r="L2291" s="35"/>
      <c r="M2291" s="6"/>
    </row>
    <row r="2292" spans="12:13" ht="12.75">
      <c r="L2292" s="35"/>
      <c r="M2292" s="6"/>
    </row>
    <row r="2293" spans="12:13" ht="12.75">
      <c r="L2293" s="35"/>
      <c r="M2293" s="6"/>
    </row>
    <row r="2294" spans="12:13" ht="12.75">
      <c r="L2294" s="35"/>
      <c r="M2294" s="6"/>
    </row>
    <row r="2295" spans="12:13" ht="12.75">
      <c r="L2295" s="35"/>
      <c r="M2295" s="6"/>
    </row>
    <row r="2296" spans="12:13" ht="12.75">
      <c r="L2296" s="115"/>
      <c r="M2296" s="116"/>
    </row>
    <row r="2297" spans="12:13" ht="12.75">
      <c r="L2297" s="115"/>
      <c r="M2297" s="116"/>
    </row>
    <row r="2298" spans="12:13" ht="12.75">
      <c r="L2298" s="115"/>
      <c r="M2298" s="116"/>
    </row>
    <row r="2299" spans="12:13" ht="12.75">
      <c r="L2299" s="115"/>
      <c r="M2299" s="116"/>
    </row>
    <row r="2300" spans="12:13" ht="12.75">
      <c r="L2300" s="115"/>
      <c r="M2300" s="116"/>
    </row>
    <row r="2301" spans="12:13" ht="12.75">
      <c r="L2301" s="115"/>
      <c r="M2301" s="116"/>
    </row>
    <row r="2302" spans="12:13" ht="12.75">
      <c r="L2302" s="115"/>
      <c r="M2302" s="116"/>
    </row>
    <row r="2303" spans="12:13" ht="12.75">
      <c r="L2303" s="115"/>
      <c r="M2303" s="116"/>
    </row>
    <row r="2304" spans="12:13" ht="12.75">
      <c r="L2304" s="115"/>
      <c r="M2304" s="116"/>
    </row>
    <row r="2305" spans="12:13" ht="12.75">
      <c r="L2305" s="115"/>
      <c r="M2305" s="116"/>
    </row>
    <row r="2306" spans="12:13" ht="12.75">
      <c r="L2306" s="115"/>
      <c r="M2306" s="116"/>
    </row>
    <row r="2307" spans="12:13" ht="12.75">
      <c r="L2307" s="115"/>
      <c r="M2307" s="116"/>
    </row>
    <row r="2308" spans="12:13" ht="12.75">
      <c r="L2308" s="115"/>
      <c r="M2308" s="116"/>
    </row>
    <row r="2309" spans="12:13" ht="12.75">
      <c r="L2309" s="115"/>
      <c r="M2309" s="116"/>
    </row>
    <row r="2310" spans="12:13" ht="12.75">
      <c r="L2310" s="115"/>
      <c r="M2310" s="6"/>
    </row>
    <row r="2311" spans="12:13" ht="12.75">
      <c r="L2311" s="115"/>
      <c r="M2311" s="6"/>
    </row>
    <row r="2312" spans="12:13" ht="12.75">
      <c r="L2312" s="21"/>
      <c r="M2312" s="6"/>
    </row>
    <row r="2313" spans="12:13" ht="12.75">
      <c r="L2313" s="21"/>
      <c r="M2313" s="6"/>
    </row>
    <row r="2314" spans="12:13" ht="12.75">
      <c r="L2314" s="21"/>
      <c r="M2314" s="6"/>
    </row>
    <row r="2315" spans="12:13" ht="12.75">
      <c r="L2315" s="35"/>
      <c r="M2315" s="6"/>
    </row>
    <row r="2316" spans="12:13" ht="12.75">
      <c r="L2316" s="35"/>
      <c r="M2316" s="6"/>
    </row>
    <row r="2317" spans="12:13" ht="12.75">
      <c r="L2317" s="35"/>
      <c r="M2317" s="6"/>
    </row>
    <row r="2318" spans="12:13" ht="12.75">
      <c r="L2318" s="35"/>
      <c r="M2318" s="6"/>
    </row>
    <row r="2319" spans="12:13" ht="12.75">
      <c r="L2319" s="35"/>
      <c r="M2319" s="6"/>
    </row>
    <row r="2320" spans="12:13" ht="12.75">
      <c r="L2320" s="35"/>
      <c r="M2320" s="6"/>
    </row>
    <row r="2321" spans="12:13" ht="12.75">
      <c r="L2321" s="35"/>
      <c r="M2321" s="6"/>
    </row>
    <row r="2322" spans="12:13" ht="12.75">
      <c r="L2322" s="35"/>
      <c r="M2322" s="6"/>
    </row>
    <row r="2323" spans="12:13" ht="12.75">
      <c r="L2323" s="115"/>
      <c r="M2323" s="116"/>
    </row>
    <row r="2324" spans="12:13" ht="12.75">
      <c r="L2324" s="115"/>
      <c r="M2324" s="116"/>
    </row>
    <row r="2325" spans="12:13" ht="12.75">
      <c r="L2325" s="115"/>
      <c r="M2325" s="116"/>
    </row>
    <row r="2326" spans="12:13" ht="12.75">
      <c r="L2326" s="115"/>
      <c r="M2326" s="116"/>
    </row>
    <row r="2327" spans="12:13" ht="12.75">
      <c r="L2327" s="115"/>
      <c r="M2327" s="116"/>
    </row>
    <row r="2328" spans="12:13" ht="12.75">
      <c r="L2328" s="115"/>
      <c r="M2328" s="116"/>
    </row>
    <row r="2329" spans="12:13" ht="12.75">
      <c r="L2329" s="115"/>
      <c r="M2329" s="116"/>
    </row>
    <row r="2330" spans="12:13" ht="12.75">
      <c r="L2330" s="115"/>
      <c r="M2330" s="116"/>
    </row>
    <row r="2331" spans="12:13" ht="12.75">
      <c r="L2331" s="115"/>
      <c r="M2331" s="116"/>
    </row>
    <row r="2332" spans="12:13" ht="12.75">
      <c r="L2332" s="115"/>
      <c r="M2332" s="116"/>
    </row>
    <row r="2333" spans="12:13" ht="12.75">
      <c r="L2333" s="115"/>
      <c r="M2333" s="116"/>
    </row>
    <row r="2334" spans="12:13" ht="12.75">
      <c r="L2334" s="115"/>
      <c r="M2334" s="116"/>
    </row>
    <row r="2335" spans="12:13" ht="12.75">
      <c r="L2335" s="115"/>
      <c r="M2335" s="116"/>
    </row>
    <row r="2336" spans="12:13" ht="12.75">
      <c r="L2336" s="115"/>
      <c r="M2336" s="116"/>
    </row>
    <row r="2337" spans="12:13" ht="12.75">
      <c r="L2337" s="115"/>
      <c r="M2337" s="6"/>
    </row>
    <row r="2338" spans="12:13" ht="12.75">
      <c r="L2338" s="115"/>
      <c r="M2338" s="6"/>
    </row>
    <row r="2339" spans="12:13" ht="12.75">
      <c r="L2339" s="21"/>
      <c r="M2339" s="6"/>
    </row>
    <row r="2340" spans="12:13" ht="12.75">
      <c r="L2340" s="21"/>
      <c r="M2340" s="6"/>
    </row>
    <row r="2341" spans="12:13" ht="12.75">
      <c r="L2341" s="21"/>
      <c r="M2341" s="6"/>
    </row>
    <row r="2342" spans="12:13" ht="12.75">
      <c r="L2342" s="35"/>
      <c r="M2342" s="6"/>
    </row>
    <row r="2343" spans="12:13" ht="12.75">
      <c r="L2343" s="35"/>
      <c r="M2343" s="6"/>
    </row>
    <row r="2344" spans="12:13" ht="12.75">
      <c r="L2344" s="35"/>
      <c r="M2344" s="6"/>
    </row>
    <row r="2345" spans="12:13" ht="12.75">
      <c r="L2345" s="35"/>
      <c r="M2345" s="6"/>
    </row>
    <row r="2346" spans="12:13" ht="12.75">
      <c r="L2346" s="35"/>
      <c r="M2346" s="6"/>
    </row>
    <row r="2347" spans="12:13" ht="12.75">
      <c r="L2347" s="35"/>
      <c r="M2347" s="6"/>
    </row>
    <row r="2348" spans="12:13" ht="12.75">
      <c r="L2348" s="35"/>
      <c r="M2348" s="6"/>
    </row>
    <row r="2349" spans="12:13" ht="12.75">
      <c r="L2349" s="35"/>
      <c r="M2349" s="6"/>
    </row>
    <row r="2350" spans="12:13" ht="12.75">
      <c r="L2350" s="115"/>
      <c r="M2350" s="116"/>
    </row>
    <row r="2351" spans="12:13" ht="12.75">
      <c r="L2351" s="115"/>
      <c r="M2351" s="116"/>
    </row>
    <row r="2352" spans="12:13" ht="12.75">
      <c r="L2352" s="115"/>
      <c r="M2352" s="116"/>
    </row>
    <row r="2353" spans="12:13" ht="12.75">
      <c r="L2353" s="115"/>
      <c r="M2353" s="116"/>
    </row>
    <row r="2354" spans="12:13" ht="12.75">
      <c r="L2354" s="115"/>
      <c r="M2354" s="116"/>
    </row>
    <row r="2355" spans="12:13" ht="12.75">
      <c r="L2355" s="115"/>
      <c r="M2355" s="116"/>
    </row>
    <row r="2356" spans="12:13" ht="12.75">
      <c r="L2356" s="115"/>
      <c r="M2356" s="116"/>
    </row>
    <row r="2357" spans="12:13" ht="12.75">
      <c r="L2357" s="115"/>
      <c r="M2357" s="116"/>
    </row>
    <row r="2358" spans="12:13" ht="12.75">
      <c r="L2358" s="115"/>
      <c r="M2358" s="116"/>
    </row>
    <row r="2359" spans="12:13" ht="12.75">
      <c r="L2359" s="115"/>
      <c r="M2359" s="116"/>
    </row>
    <row r="2360" spans="12:13" ht="12.75">
      <c r="L2360" s="115"/>
      <c r="M2360" s="116"/>
    </row>
    <row r="2361" spans="12:13" ht="12.75">
      <c r="L2361" s="115"/>
      <c r="M2361" s="116"/>
    </row>
    <row r="2362" spans="12:13" ht="12.75">
      <c r="L2362" s="6"/>
      <c r="M2362" s="6"/>
    </row>
    <row r="2363" spans="12:13" ht="12.75">
      <c r="L2363" s="6"/>
      <c r="M2363" s="6"/>
    </row>
    <row r="2364" spans="12:13" ht="12.75">
      <c r="L2364" s="6"/>
      <c r="M2364" s="6"/>
    </row>
    <row r="2365" spans="12:13" ht="12.75">
      <c r="L2365" s="6"/>
      <c r="M2365" s="6"/>
    </row>
    <row r="2366" spans="12:13" ht="12.75">
      <c r="L2366" s="115"/>
      <c r="M2366" s="116"/>
    </row>
    <row r="2367" spans="12:13" ht="12.75">
      <c r="L2367" s="115"/>
      <c r="M2367" s="116"/>
    </row>
    <row r="2368" spans="12:13" ht="12.75">
      <c r="L2368" s="115"/>
      <c r="M2368" s="116"/>
    </row>
    <row r="2369" spans="12:13" ht="12.75">
      <c r="L2369" s="115"/>
      <c r="M2369" s="6"/>
    </row>
    <row r="2370" spans="12:13" ht="12.75">
      <c r="L2370" s="115"/>
      <c r="M2370" s="6"/>
    </row>
    <row r="2371" spans="12:13" ht="12.75">
      <c r="L2371" s="115"/>
      <c r="M2371" s="6"/>
    </row>
    <row r="2372" spans="12:13" ht="12.75">
      <c r="L2372" s="21"/>
      <c r="M2372" s="6"/>
    </row>
    <row r="2373" spans="12:13" ht="12.75">
      <c r="L2373" s="21"/>
      <c r="M2373" s="6"/>
    </row>
    <row r="2374" spans="12:13" ht="12.75">
      <c r="L2374" s="35"/>
      <c r="M2374" s="6"/>
    </row>
    <row r="2375" spans="12:13" ht="12.75">
      <c r="L2375" s="35"/>
      <c r="M2375" s="6"/>
    </row>
    <row r="2376" spans="12:13" ht="12.75">
      <c r="L2376" s="35"/>
      <c r="M2376" s="6"/>
    </row>
    <row r="2377" spans="12:13" ht="12.75">
      <c r="L2377" s="35"/>
      <c r="M2377" s="6"/>
    </row>
    <row r="2378" spans="12:13" ht="12.75">
      <c r="L2378" s="35"/>
      <c r="M2378" s="6"/>
    </row>
    <row r="2379" spans="12:13" ht="12.75">
      <c r="L2379" s="35"/>
      <c r="M2379" s="6"/>
    </row>
    <row r="2380" spans="12:13" ht="12.75">
      <c r="L2380" s="35"/>
      <c r="M2380" s="6"/>
    </row>
    <row r="2381" spans="12:13" ht="12.75">
      <c r="L2381" s="35"/>
      <c r="M2381" s="6"/>
    </row>
    <row r="2382" spans="12:13" ht="12.75">
      <c r="L2382" s="115"/>
      <c r="M2382" s="116"/>
    </row>
    <row r="2383" spans="12:13" ht="12.75">
      <c r="L2383" s="115"/>
      <c r="M2383" s="116"/>
    </row>
    <row r="2384" spans="12:13" ht="12.75">
      <c r="L2384" s="115"/>
      <c r="M2384" s="116"/>
    </row>
    <row r="2385" spans="12:13" ht="12.75">
      <c r="L2385" s="115"/>
      <c r="M2385" s="116"/>
    </row>
    <row r="2386" spans="12:13" ht="12.75">
      <c r="L2386" s="115"/>
      <c r="M2386" s="116"/>
    </row>
    <row r="2387" spans="12:13" ht="12.75">
      <c r="L2387" s="115"/>
      <c r="M2387" s="116"/>
    </row>
    <row r="2388" spans="12:13" ht="12.75">
      <c r="L2388" s="115"/>
      <c r="M2388" s="116"/>
    </row>
    <row r="2389" spans="12:13" ht="12.75">
      <c r="L2389" s="115"/>
      <c r="M2389" s="116"/>
    </row>
    <row r="2390" spans="12:13" ht="12.75">
      <c r="L2390" s="115"/>
      <c r="M2390" s="116"/>
    </row>
    <row r="2391" spans="12:13" ht="12.75">
      <c r="L2391" s="115"/>
      <c r="M2391" s="116"/>
    </row>
    <row r="2392" spans="12:13" ht="12.75">
      <c r="L2392" s="115"/>
      <c r="M2392" s="116"/>
    </row>
    <row r="2393" spans="12:13" ht="12.75">
      <c r="L2393" s="115"/>
      <c r="M2393" s="116"/>
    </row>
    <row r="2394" spans="12:13" ht="12.75">
      <c r="L2394" s="115"/>
      <c r="M2394" s="116"/>
    </row>
    <row r="2395" spans="12:13" ht="12.75">
      <c r="L2395" s="115"/>
      <c r="M2395" s="116"/>
    </row>
    <row r="2396" spans="12:13" ht="12.75">
      <c r="L2396" s="115"/>
      <c r="M2396" s="6"/>
    </row>
    <row r="2397" spans="12:13" ht="12.75">
      <c r="L2397" s="115"/>
      <c r="M2397" s="6"/>
    </row>
    <row r="2398" spans="12:13" ht="12.75">
      <c r="L2398" s="115"/>
      <c r="M2398" s="6"/>
    </row>
    <row r="2399" spans="12:13" ht="12.75">
      <c r="L2399" s="21"/>
      <c r="M2399" s="6"/>
    </row>
    <row r="2400" spans="12:13" ht="12.75">
      <c r="L2400" s="21"/>
      <c r="M2400" s="6"/>
    </row>
    <row r="2401" spans="12:13" ht="12.75">
      <c r="L2401" s="35"/>
      <c r="M2401" s="6"/>
    </row>
    <row r="2402" spans="12:13" ht="12.75">
      <c r="L2402" s="35"/>
      <c r="M2402" s="6"/>
    </row>
    <row r="2403" spans="12:13" ht="12.75">
      <c r="L2403" s="35"/>
      <c r="M2403" s="6"/>
    </row>
    <row r="2404" spans="12:13" ht="12.75">
      <c r="L2404" s="35"/>
      <c r="M2404" s="6"/>
    </row>
    <row r="2405" spans="12:13" ht="12.75">
      <c r="L2405" s="35"/>
      <c r="M2405" s="6"/>
    </row>
    <row r="2406" spans="12:13" ht="12.75">
      <c r="L2406" s="35"/>
      <c r="M2406" s="6"/>
    </row>
    <row r="2407" spans="12:13" ht="12.75">
      <c r="L2407" s="35"/>
      <c r="M2407" s="6"/>
    </row>
    <row r="2408" spans="12:13" ht="12.75">
      <c r="L2408" s="35"/>
      <c r="M2408" s="6"/>
    </row>
    <row r="2409" spans="12:13" ht="12.75">
      <c r="L2409" s="115"/>
      <c r="M2409" s="116"/>
    </row>
    <row r="2410" spans="12:13" ht="12.75">
      <c r="L2410" s="115"/>
      <c r="M2410" s="116"/>
    </row>
    <row r="2411" spans="12:13" ht="12.75">
      <c r="L2411" s="115"/>
      <c r="M2411" s="116"/>
    </row>
    <row r="2412" spans="12:13" ht="12.75">
      <c r="L2412" s="115"/>
      <c r="M2412" s="116"/>
    </row>
    <row r="2413" spans="12:13" ht="12.75">
      <c r="L2413" s="115"/>
      <c r="M2413" s="116"/>
    </row>
    <row r="2414" spans="12:13" ht="12.75">
      <c r="L2414" s="115"/>
      <c r="M2414" s="116"/>
    </row>
    <row r="2415" spans="12:13" ht="12.75">
      <c r="L2415" s="115"/>
      <c r="M2415" s="116"/>
    </row>
    <row r="2416" spans="12:13" ht="12.75">
      <c r="L2416" s="115"/>
      <c r="M2416" s="116"/>
    </row>
    <row r="2417" spans="12:13" ht="12.75">
      <c r="L2417" s="115"/>
      <c r="M2417" s="116"/>
    </row>
    <row r="2418" spans="12:13" ht="12.75">
      <c r="L2418" s="115"/>
      <c r="M2418" s="116"/>
    </row>
    <row r="2419" spans="12:13" ht="12.75">
      <c r="L2419" s="115"/>
      <c r="M2419" s="116"/>
    </row>
    <row r="2420" spans="12:13" ht="12.75">
      <c r="L2420" s="115"/>
      <c r="M2420" s="116"/>
    </row>
    <row r="2421" spans="12:13" ht="12.75">
      <c r="L2421" s="115"/>
      <c r="M2421" s="116"/>
    </row>
    <row r="2422" spans="12:13" ht="12.75">
      <c r="L2422" s="115"/>
      <c r="M2422" s="116"/>
    </row>
    <row r="2423" spans="12:13" ht="12.75">
      <c r="L2423" s="115"/>
      <c r="M2423" s="116"/>
    </row>
    <row r="2424" spans="12:13" ht="12.75">
      <c r="L2424" s="115"/>
      <c r="M2424" s="116"/>
    </row>
    <row r="2425" spans="12:13" ht="12.75">
      <c r="L2425" s="115"/>
      <c r="M2425" s="116"/>
    </row>
    <row r="2426" spans="12:13" ht="12.75">
      <c r="L2426" s="115"/>
      <c r="M2426" s="6"/>
    </row>
    <row r="2427" spans="12:13" ht="12.75">
      <c r="L2427" s="115"/>
      <c r="M2427" s="6"/>
    </row>
    <row r="2428" spans="12:13" ht="12.75">
      <c r="L2428" s="115"/>
      <c r="M2428" s="6"/>
    </row>
    <row r="2429" spans="12:13" ht="12.75">
      <c r="L2429" s="115"/>
      <c r="M2429" s="6"/>
    </row>
    <row r="2430" spans="12:13" ht="12.75">
      <c r="L2430" s="21"/>
      <c r="M2430" s="6"/>
    </row>
    <row r="2431" spans="12:13" ht="12.75">
      <c r="L2431" s="21"/>
      <c r="M2431" s="6"/>
    </row>
    <row r="2432" spans="12:13" ht="12.75">
      <c r="L2432" s="35"/>
      <c r="M2432" s="6"/>
    </row>
    <row r="2433" spans="12:13" ht="12.75">
      <c r="L2433" s="35"/>
      <c r="M2433" s="6"/>
    </row>
    <row r="2434" spans="12:13" ht="12.75">
      <c r="L2434" s="35"/>
      <c r="M2434" s="6"/>
    </row>
    <row r="2435" spans="12:13" ht="12.75">
      <c r="L2435" s="35"/>
      <c r="M2435" s="6"/>
    </row>
    <row r="2436" spans="12:13" ht="12.75">
      <c r="L2436" s="35"/>
      <c r="M2436" s="6"/>
    </row>
    <row r="2437" spans="12:13" ht="12.75">
      <c r="L2437" s="35"/>
      <c r="M2437" s="6"/>
    </row>
    <row r="2438" spans="12:13" ht="12.75">
      <c r="L2438" s="35"/>
      <c r="M2438" s="6"/>
    </row>
    <row r="2439" spans="12:13" ht="12.75">
      <c r="L2439" s="35"/>
      <c r="M2439" s="6"/>
    </row>
    <row r="2440" spans="12:13" ht="12.75">
      <c r="L2440" s="115"/>
      <c r="M2440" s="116"/>
    </row>
    <row r="2441" spans="12:13" ht="12.75">
      <c r="L2441" s="115"/>
      <c r="M2441" s="116"/>
    </row>
    <row r="2442" spans="12:13" ht="12.75">
      <c r="L2442" s="115"/>
      <c r="M2442" s="116"/>
    </row>
    <row r="2443" spans="12:13" ht="12.75">
      <c r="L2443" s="115"/>
      <c r="M2443" s="116"/>
    </row>
    <row r="2444" spans="12:13" ht="12.75">
      <c r="L2444" s="115"/>
      <c r="M2444" s="116"/>
    </row>
    <row r="2445" spans="12:13" ht="12.75">
      <c r="L2445" s="115"/>
      <c r="M2445" s="116"/>
    </row>
    <row r="2446" spans="12:13" ht="12.75">
      <c r="L2446" s="115"/>
      <c r="M2446" s="116"/>
    </row>
    <row r="2447" spans="12:13" ht="12.75">
      <c r="L2447" s="115"/>
      <c r="M2447" s="116"/>
    </row>
    <row r="2448" spans="12:13" ht="12.75">
      <c r="L2448" s="115"/>
      <c r="M2448" s="116"/>
    </row>
    <row r="2449" spans="12:13" ht="12.75">
      <c r="L2449" s="115"/>
      <c r="M2449" s="116"/>
    </row>
    <row r="2450" spans="12:13" ht="12.75">
      <c r="L2450" s="115"/>
      <c r="M2450" s="116"/>
    </row>
    <row r="2451" spans="12:13" ht="12.75">
      <c r="L2451" s="115"/>
      <c r="M2451" s="116"/>
    </row>
    <row r="2452" spans="12:13" ht="12.75">
      <c r="L2452" s="115"/>
      <c r="M2452" s="116"/>
    </row>
    <row r="2453" spans="12:13" ht="12.75">
      <c r="L2453" s="115"/>
      <c r="M2453" s="116"/>
    </row>
    <row r="2454" spans="12:13" ht="12.75">
      <c r="L2454" s="115"/>
      <c r="M2454" s="6"/>
    </row>
    <row r="2455" spans="12:13" ht="12.75">
      <c r="L2455" s="115"/>
      <c r="M2455" s="6"/>
    </row>
    <row r="2456" spans="12:13" ht="12.75">
      <c r="L2456" s="115"/>
      <c r="M2456" s="6"/>
    </row>
    <row r="2457" spans="12:13" ht="12.75">
      <c r="L2457" s="21"/>
      <c r="M2457" s="6"/>
    </row>
    <row r="2458" spans="12:13" ht="12.75">
      <c r="L2458" s="21"/>
      <c r="M2458" s="6"/>
    </row>
    <row r="2459" spans="12:13" ht="12.75">
      <c r="L2459" s="21"/>
      <c r="M2459" s="6"/>
    </row>
    <row r="2460" spans="12:13" ht="12.75">
      <c r="L2460" s="21"/>
      <c r="M2460" s="6"/>
    </row>
    <row r="2461" spans="12:13" ht="12.75">
      <c r="L2461" s="21"/>
      <c r="M2461" s="6"/>
    </row>
    <row r="2462" spans="12:13" ht="12.75">
      <c r="L2462" s="35"/>
      <c r="M2462" s="6"/>
    </row>
    <row r="2463" spans="12:13" ht="12.75">
      <c r="L2463" s="35"/>
      <c r="M2463" s="6"/>
    </row>
    <row r="2464" spans="12:13" ht="12.75">
      <c r="L2464" s="35"/>
      <c r="M2464" s="6"/>
    </row>
    <row r="2465" spans="12:13" ht="12.75">
      <c r="L2465" s="35"/>
      <c r="M2465" s="6"/>
    </row>
    <row r="2466" spans="12:13" ht="12.75">
      <c r="L2466" s="35"/>
      <c r="M2466" s="6"/>
    </row>
    <row r="2467" spans="12:13" ht="12.75">
      <c r="L2467" s="115"/>
      <c r="M2467" s="116"/>
    </row>
    <row r="2468" spans="12:13" ht="12.75">
      <c r="L2468" s="115"/>
      <c r="M2468" s="116"/>
    </row>
    <row r="2469" spans="12:13" ht="12.75">
      <c r="L2469" s="115"/>
      <c r="M2469" s="116"/>
    </row>
    <row r="2470" spans="12:13" ht="12.75">
      <c r="L2470" s="115"/>
      <c r="M2470" s="116"/>
    </row>
    <row r="2471" spans="12:13" ht="12.75">
      <c r="L2471" s="115"/>
      <c r="M2471" s="116"/>
    </row>
    <row r="2472" spans="12:13" ht="12.75">
      <c r="L2472" s="115"/>
      <c r="M2472" s="116"/>
    </row>
    <row r="2473" spans="12:13" ht="12.75">
      <c r="L2473" s="115"/>
      <c r="M2473" s="116"/>
    </row>
    <row r="2474" spans="12:13" ht="12.75">
      <c r="L2474" s="115"/>
      <c r="M2474" s="116"/>
    </row>
    <row r="2475" spans="12:13" ht="12.75">
      <c r="L2475" s="115"/>
      <c r="M2475" s="116"/>
    </row>
    <row r="2476" spans="12:13" ht="12.75">
      <c r="L2476" s="115"/>
      <c r="M2476" s="116"/>
    </row>
    <row r="2477" spans="12:13" ht="12.75">
      <c r="L2477" s="115"/>
      <c r="M2477" s="116"/>
    </row>
    <row r="2478" spans="12:13" ht="12.75">
      <c r="L2478" s="115"/>
      <c r="M2478" s="116"/>
    </row>
    <row r="2479" spans="12:13" ht="12.75">
      <c r="L2479" s="115"/>
      <c r="M2479" s="116"/>
    </row>
    <row r="2480" spans="12:13" ht="12.75">
      <c r="L2480" s="115"/>
      <c r="M2480" s="116"/>
    </row>
    <row r="2481" spans="12:13" ht="12.75">
      <c r="L2481" s="115"/>
      <c r="M2481" s="6"/>
    </row>
    <row r="2482" spans="12:13" ht="12.75">
      <c r="L2482" s="115"/>
      <c r="M2482" s="6"/>
    </row>
    <row r="2483" spans="12:13" ht="12.75">
      <c r="L2483" s="115"/>
      <c r="M2483" s="6"/>
    </row>
    <row r="2484" spans="12:13" ht="12.75">
      <c r="L2484" s="21"/>
      <c r="M2484" s="6"/>
    </row>
    <row r="2485" spans="12:13" ht="12.75">
      <c r="L2485" s="21"/>
      <c r="M2485" s="6"/>
    </row>
    <row r="2486" spans="12:13" ht="12.75">
      <c r="L2486" s="21"/>
      <c r="M2486" s="6"/>
    </row>
    <row r="2487" spans="12:13" ht="12.75">
      <c r="L2487" s="21"/>
      <c r="M2487" s="6"/>
    </row>
    <row r="2488" spans="12:13" ht="12.75">
      <c r="L2488" s="21"/>
      <c r="M2488" s="6"/>
    </row>
    <row r="2489" spans="12:13" ht="12.75">
      <c r="L2489" s="35"/>
      <c r="M2489" s="6"/>
    </row>
    <row r="2490" spans="12:13" ht="12.75">
      <c r="L2490" s="35"/>
      <c r="M2490" s="6"/>
    </row>
    <row r="2491" spans="12:13" ht="12.75">
      <c r="L2491" s="35"/>
      <c r="M2491" s="6"/>
    </row>
    <row r="2492" spans="12:13" ht="12.75">
      <c r="L2492" s="35"/>
      <c r="M2492" s="6"/>
    </row>
    <row r="2493" spans="12:13" ht="12.75">
      <c r="L2493" s="35"/>
      <c r="M2493" s="6"/>
    </row>
    <row r="2494" spans="12:13" ht="12.75">
      <c r="L2494" s="115"/>
      <c r="M2494" s="116"/>
    </row>
    <row r="2495" spans="12:13" ht="12.75">
      <c r="L2495" s="115"/>
      <c r="M2495" s="116"/>
    </row>
    <row r="2496" spans="12:13" ht="12.75">
      <c r="L2496" s="115"/>
      <c r="M2496" s="116"/>
    </row>
    <row r="2497" spans="12:13" ht="12.75">
      <c r="L2497" s="115"/>
      <c r="M2497" s="116"/>
    </row>
    <row r="2498" spans="12:13" ht="12.75">
      <c r="L2498" s="115"/>
      <c r="M2498" s="116"/>
    </row>
    <row r="2499" spans="12:13" ht="12.75">
      <c r="L2499" s="115"/>
      <c r="M2499" s="116"/>
    </row>
    <row r="2500" spans="12:13" ht="12.75">
      <c r="L2500" s="115"/>
      <c r="M2500" s="116"/>
    </row>
    <row r="2501" spans="12:13" ht="12.75">
      <c r="L2501" s="115"/>
      <c r="M2501" s="116"/>
    </row>
    <row r="2502" spans="12:13" ht="12.75">
      <c r="L2502" s="115"/>
      <c r="M2502" s="116"/>
    </row>
    <row r="2503" spans="12:13" ht="12.75">
      <c r="L2503" s="115"/>
      <c r="M2503" s="116"/>
    </row>
    <row r="2504" spans="12:13" ht="12.75">
      <c r="L2504" s="115"/>
      <c r="M2504" s="116"/>
    </row>
    <row r="2505" spans="12:13" ht="12.75">
      <c r="L2505" s="115"/>
      <c r="M2505" s="116"/>
    </row>
    <row r="2506" spans="12:13" ht="12.75">
      <c r="L2506" s="115"/>
      <c r="M2506" s="116"/>
    </row>
    <row r="2507" spans="12:13" ht="12.75">
      <c r="L2507" s="115"/>
      <c r="M2507" s="116"/>
    </row>
    <row r="2508" spans="12:13" ht="12.75">
      <c r="L2508" s="115"/>
      <c r="M2508" s="6"/>
    </row>
    <row r="2509" spans="12:13" ht="12.75">
      <c r="L2509" s="115"/>
      <c r="M2509" s="6"/>
    </row>
    <row r="2510" spans="12:13" ht="12.75">
      <c r="L2510" s="115"/>
      <c r="M2510" s="6"/>
    </row>
    <row r="2511" spans="12:13" ht="12.75">
      <c r="L2511" s="21"/>
      <c r="M2511" s="6"/>
    </row>
    <row r="2512" spans="12:13" ht="12.75">
      <c r="L2512" s="21"/>
      <c r="M2512" s="6"/>
    </row>
    <row r="2513" spans="12:13" ht="12.75">
      <c r="L2513" s="21"/>
      <c r="M2513" s="6"/>
    </row>
    <row r="2514" spans="12:13" ht="12.75">
      <c r="L2514" s="21"/>
      <c r="M2514" s="6"/>
    </row>
    <row r="2515" spans="12:13" ht="12.75">
      <c r="L2515" s="21"/>
      <c r="M2515" s="6"/>
    </row>
    <row r="2516" spans="12:13" ht="12.75">
      <c r="L2516" s="35"/>
      <c r="M2516" s="6"/>
    </row>
    <row r="2517" spans="12:13" ht="12.75">
      <c r="L2517" s="35"/>
      <c r="M2517" s="6"/>
    </row>
    <row r="2518" spans="12:13" ht="12.75">
      <c r="L2518" s="35"/>
      <c r="M2518" s="6"/>
    </row>
    <row r="2519" spans="12:13" ht="12.75">
      <c r="L2519" s="35"/>
      <c r="M2519" s="6"/>
    </row>
    <row r="2520" spans="12:13" ht="12.75">
      <c r="L2520" s="35"/>
      <c r="M2520" s="6"/>
    </row>
    <row r="2521" spans="12:13" ht="12.75">
      <c r="L2521" s="115"/>
      <c r="M2521" s="116"/>
    </row>
    <row r="2522" spans="12:13" ht="12.75">
      <c r="L2522" s="115"/>
      <c r="M2522" s="116"/>
    </row>
    <row r="2523" spans="12:13" ht="12.75">
      <c r="L2523" s="115"/>
      <c r="M2523" s="116"/>
    </row>
    <row r="2524" spans="12:13" ht="12.75">
      <c r="L2524" s="115"/>
      <c r="M2524" s="116"/>
    </row>
    <row r="2525" spans="12:13" ht="12.75">
      <c r="L2525" s="115"/>
      <c r="M2525" s="116"/>
    </row>
    <row r="2526" spans="12:13" ht="12.75">
      <c r="L2526" s="115"/>
      <c r="M2526" s="116"/>
    </row>
    <row r="2527" spans="12:13" ht="12.75">
      <c r="L2527" s="115"/>
      <c r="M2527" s="116"/>
    </row>
    <row r="2528" spans="12:13" ht="12.75">
      <c r="L2528" s="115"/>
      <c r="M2528" s="116"/>
    </row>
    <row r="2529" spans="12:13" ht="12.75">
      <c r="L2529" s="115"/>
      <c r="M2529" s="116"/>
    </row>
    <row r="2530" spans="12:13" ht="12.75">
      <c r="L2530" s="115"/>
      <c r="M2530" s="116"/>
    </row>
    <row r="2531" spans="12:13" ht="12.75">
      <c r="L2531" s="115"/>
      <c r="M2531" s="116"/>
    </row>
    <row r="2532" spans="12:13" ht="12.75">
      <c r="L2532" s="115"/>
      <c r="M2532" s="116"/>
    </row>
    <row r="2533" spans="12:13" ht="12.75">
      <c r="L2533" s="115"/>
      <c r="M2533" s="116"/>
    </row>
    <row r="2534" spans="12:13" ht="12.75">
      <c r="L2534" s="115"/>
      <c r="M2534" s="116"/>
    </row>
    <row r="2535" spans="12:13" ht="12.75">
      <c r="L2535" s="115"/>
      <c r="M2535" s="6"/>
    </row>
    <row r="2536" spans="12:13" ht="12.75">
      <c r="L2536" s="115"/>
      <c r="M2536" s="6"/>
    </row>
    <row r="2537" spans="12:13" ht="12.75">
      <c r="L2537" s="115"/>
      <c r="M2537" s="6"/>
    </row>
    <row r="2538" spans="12:13" ht="12.75">
      <c r="L2538" s="21"/>
      <c r="M2538" s="6"/>
    </row>
    <row r="2539" spans="12:13" ht="12.75">
      <c r="L2539" s="21"/>
      <c r="M2539" s="6"/>
    </row>
    <row r="2540" spans="12:13" ht="12.75">
      <c r="L2540" s="21"/>
      <c r="M2540" s="6"/>
    </row>
    <row r="2541" spans="12:13" ht="12.75">
      <c r="L2541" s="21"/>
      <c r="M2541" s="6"/>
    </row>
    <row r="2542" spans="12:13" ht="12.75">
      <c r="L2542" s="21"/>
      <c r="M2542" s="6"/>
    </row>
    <row r="2543" spans="12:13" ht="12.75">
      <c r="L2543" s="35"/>
      <c r="M2543" s="6"/>
    </row>
    <row r="2544" spans="12:13" ht="12.75">
      <c r="L2544" s="35"/>
      <c r="M2544" s="6"/>
    </row>
    <row r="2545" spans="12:13" ht="12.75">
      <c r="L2545" s="35"/>
      <c r="M2545" s="6"/>
    </row>
    <row r="2546" spans="12:13" ht="12.75">
      <c r="L2546" s="35"/>
      <c r="M2546" s="6"/>
    </row>
    <row r="2547" spans="12:13" ht="12.75">
      <c r="L2547" s="35"/>
      <c r="M2547" s="6"/>
    </row>
    <row r="2548" spans="12:13" ht="12.75">
      <c r="L2548" s="115"/>
      <c r="M2548" s="116"/>
    </row>
    <row r="2549" spans="12:13" ht="12.75">
      <c r="L2549" s="115"/>
      <c r="M2549" s="116"/>
    </row>
    <row r="2550" spans="12:13" ht="12.75">
      <c r="L2550" s="115"/>
      <c r="M2550" s="116"/>
    </row>
    <row r="2551" spans="12:13" ht="12.75">
      <c r="L2551" s="115"/>
      <c r="M2551" s="116"/>
    </row>
    <row r="2552" spans="12:13" ht="12.75">
      <c r="L2552" s="115"/>
      <c r="M2552" s="116"/>
    </row>
    <row r="2553" spans="12:13" ht="12.75">
      <c r="L2553" s="115"/>
      <c r="M2553" s="116"/>
    </row>
    <row r="2554" spans="12:13" ht="12.75">
      <c r="L2554" s="115"/>
      <c r="M2554" s="116"/>
    </row>
    <row r="2555" spans="12:13" ht="12.75">
      <c r="L2555" s="115"/>
      <c r="M2555" s="116"/>
    </row>
    <row r="2556" spans="12:13" ht="12.75">
      <c r="L2556" s="115"/>
      <c r="M2556" s="116"/>
    </row>
    <row r="2557" spans="12:13" ht="12.75">
      <c r="L2557" s="115"/>
      <c r="M2557" s="116"/>
    </row>
    <row r="2558" spans="12:13" ht="12.75">
      <c r="L2558" s="115"/>
      <c r="M2558" s="116"/>
    </row>
    <row r="2559" spans="12:13" ht="12.75">
      <c r="L2559" s="115"/>
      <c r="M2559" s="116"/>
    </row>
    <row r="2560" spans="12:13" ht="12.75">
      <c r="L2560" s="115"/>
      <c r="M2560" s="116"/>
    </row>
    <row r="2561" spans="12:13" ht="12.75">
      <c r="L2561" s="115"/>
      <c r="M2561" s="116"/>
    </row>
    <row r="2562" spans="12:13" ht="12.75">
      <c r="L2562" s="115"/>
      <c r="M2562" s="6"/>
    </row>
    <row r="2563" spans="12:13" ht="12.75">
      <c r="L2563" s="115"/>
      <c r="M2563" s="6"/>
    </row>
    <row r="2564" spans="12:13" ht="12.75">
      <c r="L2564" s="21"/>
      <c r="M2564" s="6"/>
    </row>
    <row r="2565" spans="12:13" ht="12.75">
      <c r="L2565" s="21"/>
      <c r="M2565" s="6"/>
    </row>
    <row r="2566" spans="12:13" ht="12.75">
      <c r="L2566" s="21"/>
      <c r="M2566" s="6"/>
    </row>
    <row r="2567" spans="12:13" ht="12.75">
      <c r="L2567" s="35"/>
      <c r="M2567" s="6"/>
    </row>
    <row r="2568" spans="12:13" ht="12.75">
      <c r="L2568" s="35"/>
      <c r="M2568" s="6"/>
    </row>
    <row r="2569" spans="12:13" ht="12.75">
      <c r="L2569" s="35"/>
      <c r="M2569" s="6"/>
    </row>
    <row r="2570" spans="12:13" ht="12.75">
      <c r="L2570" s="35"/>
      <c r="M2570" s="6"/>
    </row>
    <row r="2571" spans="12:13" ht="12.75">
      <c r="L2571" s="35"/>
      <c r="M2571" s="6"/>
    </row>
    <row r="2572" spans="12:13" ht="12.75">
      <c r="L2572" s="35"/>
      <c r="M2572" s="6"/>
    </row>
    <row r="2573" spans="12:13" ht="12.75">
      <c r="L2573" s="35"/>
      <c r="M2573" s="6"/>
    </row>
    <row r="2574" spans="12:13" ht="12.75">
      <c r="L2574" s="35"/>
      <c r="M2574" s="6"/>
    </row>
    <row r="2575" spans="12:13" ht="12.75">
      <c r="L2575" s="115"/>
      <c r="M2575" s="116"/>
    </row>
    <row r="2576" spans="12:13" ht="12.75">
      <c r="L2576" s="115"/>
      <c r="M2576" s="116"/>
    </row>
    <row r="2577" spans="12:13" ht="12.75">
      <c r="L2577" s="115"/>
      <c r="M2577" s="116"/>
    </row>
    <row r="2578" spans="12:13" ht="12.75">
      <c r="L2578" s="115"/>
      <c r="M2578" s="116"/>
    </row>
    <row r="2579" spans="12:13" ht="12.75">
      <c r="L2579" s="115"/>
      <c r="M2579" s="116"/>
    </row>
    <row r="2580" spans="12:13" ht="12.75">
      <c r="L2580" s="115"/>
      <c r="M2580" s="116"/>
    </row>
    <row r="2581" spans="12:13" ht="12.75">
      <c r="L2581" s="115"/>
      <c r="M2581" s="116"/>
    </row>
    <row r="2582" spans="12:13" ht="12.75">
      <c r="L2582" s="115"/>
      <c r="M2582" s="116"/>
    </row>
    <row r="2583" spans="12:13" ht="12.75">
      <c r="L2583" s="115"/>
      <c r="M2583" s="116"/>
    </row>
    <row r="2584" spans="12:13" ht="12.75">
      <c r="L2584" s="115"/>
      <c r="M2584" s="116"/>
    </row>
    <row r="2585" spans="12:13" ht="12.75">
      <c r="L2585" s="115"/>
      <c r="M2585" s="116"/>
    </row>
    <row r="2586" spans="12:13" ht="12.75">
      <c r="L2586" s="115"/>
      <c r="M2586" s="116"/>
    </row>
    <row r="2587" spans="12:13" ht="12.75">
      <c r="L2587" s="115"/>
      <c r="M2587" s="116"/>
    </row>
    <row r="2588" spans="12:13" ht="12.75">
      <c r="L2588" s="115"/>
      <c r="M2588" s="116"/>
    </row>
    <row r="2589" spans="12:13" ht="12.75">
      <c r="L2589" s="115"/>
      <c r="M2589" s="116"/>
    </row>
    <row r="2590" spans="12:13" ht="12.75">
      <c r="L2590" s="115"/>
      <c r="M2590" s="6"/>
    </row>
    <row r="2591" spans="12:13" ht="12.75">
      <c r="L2591" s="115"/>
      <c r="M2591" s="6"/>
    </row>
    <row r="2592" spans="12:13" ht="12.75">
      <c r="L2592" s="115"/>
      <c r="M2592" s="6"/>
    </row>
    <row r="2593" spans="12:13" ht="12.75">
      <c r="L2593" s="21"/>
      <c r="M2593" s="6"/>
    </row>
    <row r="2594" spans="12:13" ht="12.75">
      <c r="L2594" s="21"/>
      <c r="M2594" s="6"/>
    </row>
    <row r="2595" spans="12:13" ht="12.75">
      <c r="L2595" s="35"/>
      <c r="M2595" s="6"/>
    </row>
    <row r="2596" spans="12:13" ht="12.75">
      <c r="L2596" s="35"/>
      <c r="M2596" s="6"/>
    </row>
    <row r="2597" spans="12:13" ht="12.75">
      <c r="L2597" s="35"/>
      <c r="M2597" s="6"/>
    </row>
    <row r="2598" spans="12:13" ht="12.75">
      <c r="L2598" s="35"/>
      <c r="M2598" s="6"/>
    </row>
    <row r="2599" spans="12:13" ht="12.75">
      <c r="L2599" s="35"/>
      <c r="M2599" s="6"/>
    </row>
    <row r="2600" spans="12:13" ht="12.75">
      <c r="L2600" s="35"/>
      <c r="M2600" s="6"/>
    </row>
    <row r="2601" spans="12:13" ht="12.75">
      <c r="L2601" s="35"/>
      <c r="M2601" s="6"/>
    </row>
    <row r="2602" spans="12:13" ht="12.75">
      <c r="L2602" s="35"/>
      <c r="M2602" s="6"/>
    </row>
    <row r="2603" spans="12:13" ht="12.75">
      <c r="L2603" s="115"/>
      <c r="M2603" s="116"/>
    </row>
    <row r="2604" spans="12:13" ht="12.75">
      <c r="L2604" s="115"/>
      <c r="M2604" s="116"/>
    </row>
    <row r="2605" spans="12:13" ht="12.75">
      <c r="L2605" s="115"/>
      <c r="M2605" s="116"/>
    </row>
    <row r="2606" spans="12:13" ht="12.75">
      <c r="L2606" s="115"/>
      <c r="M2606" s="116"/>
    </row>
    <row r="2607" spans="12:13" ht="12.75">
      <c r="L2607" s="115"/>
      <c r="M2607" s="116"/>
    </row>
    <row r="2608" spans="12:13" ht="12.75">
      <c r="L2608" s="115"/>
      <c r="M2608" s="116"/>
    </row>
    <row r="2609" spans="12:13" ht="12.75">
      <c r="L2609" s="115"/>
      <c r="M2609" s="116"/>
    </row>
    <row r="2610" spans="12:13" ht="12.75">
      <c r="L2610" s="115"/>
      <c r="M2610" s="116"/>
    </row>
    <row r="2611" spans="12:13" ht="12.75">
      <c r="L2611" s="115"/>
      <c r="M2611" s="116"/>
    </row>
    <row r="2612" spans="12:13" ht="12.75">
      <c r="L2612" s="115"/>
      <c r="M2612" s="116"/>
    </row>
    <row r="2613" spans="12:13" ht="12.75">
      <c r="L2613" s="115"/>
      <c r="M2613" s="116"/>
    </row>
    <row r="2614" spans="12:13" ht="12.75">
      <c r="L2614" s="115"/>
      <c r="M2614" s="116"/>
    </row>
    <row r="2615" spans="12:13" ht="12.75">
      <c r="L2615" s="115"/>
      <c r="M2615" s="116"/>
    </row>
    <row r="2616" spans="12:13" ht="12.75">
      <c r="L2616" s="115"/>
      <c r="M2616" s="116"/>
    </row>
    <row r="2617" spans="12:13" ht="12.75">
      <c r="L2617" s="115"/>
      <c r="M2617" s="6"/>
    </row>
    <row r="2618" spans="12:13" ht="12.75">
      <c r="L2618" s="115"/>
      <c r="M2618" s="6"/>
    </row>
    <row r="2619" spans="12:13" ht="12.75">
      <c r="L2619" s="115"/>
      <c r="M2619" s="6"/>
    </row>
    <row r="2620" spans="12:13" ht="12.75">
      <c r="L2620" s="21"/>
      <c r="M2620" s="6"/>
    </row>
    <row r="2621" spans="12:13" ht="12.75">
      <c r="L2621" s="21"/>
      <c r="M2621" s="6"/>
    </row>
    <row r="2622" spans="12:13" ht="12.75">
      <c r="L2622" s="35"/>
      <c r="M2622" s="6"/>
    </row>
    <row r="2623" spans="12:13" ht="12.75">
      <c r="L2623" s="35"/>
      <c r="M2623" s="6"/>
    </row>
    <row r="2624" spans="12:13" ht="12.75">
      <c r="L2624" s="35"/>
      <c r="M2624" s="6"/>
    </row>
    <row r="2625" spans="12:13" ht="12.75">
      <c r="L2625" s="35"/>
      <c r="M2625" s="6"/>
    </row>
    <row r="2626" spans="12:13" ht="12.75">
      <c r="L2626" s="35"/>
      <c r="M2626" s="6"/>
    </row>
    <row r="2627" spans="12:13" ht="12.75">
      <c r="L2627" s="35"/>
      <c r="M2627" s="6"/>
    </row>
    <row r="2628" spans="12:13" ht="12.75">
      <c r="L2628" s="35"/>
      <c r="M2628" s="6"/>
    </row>
    <row r="2629" spans="12:13" ht="12.75">
      <c r="L2629" s="35"/>
      <c r="M2629" s="6"/>
    </row>
    <row r="2630" spans="12:13" ht="12.75">
      <c r="L2630" s="115"/>
      <c r="M2630" s="116"/>
    </row>
    <row r="2631" spans="12:13" ht="12.75">
      <c r="L2631" s="115"/>
      <c r="M2631" s="116"/>
    </row>
    <row r="2632" spans="12:13" ht="12.75">
      <c r="L2632" s="115"/>
      <c r="M2632" s="116"/>
    </row>
    <row r="2633" spans="12:13" ht="12.75">
      <c r="L2633" s="115"/>
      <c r="M2633" s="116"/>
    </row>
    <row r="2634" spans="12:13" ht="12.75">
      <c r="L2634" s="115"/>
      <c r="M2634" s="116"/>
    </row>
    <row r="2635" spans="12:13" ht="12.75">
      <c r="L2635" s="115"/>
      <c r="M2635" s="116"/>
    </row>
    <row r="2636" spans="12:13" ht="12.75">
      <c r="L2636" s="115"/>
      <c r="M2636" s="116"/>
    </row>
    <row r="2637" spans="12:13" ht="12.75">
      <c r="L2637" s="115"/>
      <c r="M2637" s="116"/>
    </row>
    <row r="2638" spans="12:13" ht="12.75">
      <c r="L2638" s="115"/>
      <c r="M2638" s="116"/>
    </row>
    <row r="2639" spans="12:13" ht="12.75">
      <c r="L2639" s="115"/>
      <c r="M2639" s="116"/>
    </row>
    <row r="2640" spans="12:13" ht="12.75">
      <c r="L2640" s="115"/>
      <c r="M2640" s="116"/>
    </row>
    <row r="2641" spans="12:13" ht="12.75">
      <c r="L2641" s="115"/>
      <c r="M2641" s="116"/>
    </row>
    <row r="2642" spans="12:13" ht="12.75">
      <c r="L2642" s="115"/>
      <c r="M2642" s="116"/>
    </row>
    <row r="2643" spans="12:13" ht="12.75">
      <c r="L2643" s="115"/>
      <c r="M2643" s="116"/>
    </row>
    <row r="2644" spans="12:13" ht="12.75">
      <c r="L2644" s="115"/>
      <c r="M2644" s="116"/>
    </row>
    <row r="2645" spans="12:13" ht="12.75">
      <c r="L2645" s="115"/>
      <c r="M2645" s="116"/>
    </row>
    <row r="2646" spans="12:13" ht="12.75">
      <c r="L2646" s="115"/>
      <c r="M2646" s="116"/>
    </row>
    <row r="2647" spans="12:13" ht="12.75">
      <c r="L2647" s="115"/>
      <c r="M2647" s="6"/>
    </row>
    <row r="2648" spans="12:13" ht="12.75">
      <c r="L2648" s="115"/>
      <c r="M2648" s="6"/>
    </row>
    <row r="2649" spans="12:13" ht="12.75">
      <c r="L2649" s="115"/>
      <c r="M2649" s="6"/>
    </row>
    <row r="2650" spans="12:13" ht="12.75">
      <c r="L2650" s="115"/>
      <c r="M2650" s="6"/>
    </row>
    <row r="2651" spans="12:13" ht="12.75">
      <c r="L2651" s="21"/>
      <c r="M2651" s="6"/>
    </row>
    <row r="2652" spans="12:13" ht="12.75">
      <c r="L2652" s="21"/>
      <c r="M2652" s="6"/>
    </row>
    <row r="2653" spans="12:13" ht="12.75">
      <c r="L2653" s="35"/>
      <c r="M2653" s="6"/>
    </row>
    <row r="2654" spans="12:13" ht="12.75">
      <c r="L2654" s="35"/>
      <c r="M2654" s="6"/>
    </row>
    <row r="2655" spans="12:13" ht="12.75">
      <c r="L2655" s="35"/>
      <c r="M2655" s="6"/>
    </row>
    <row r="2656" spans="12:13" ht="12.75">
      <c r="L2656" s="35"/>
      <c r="M2656" s="6"/>
    </row>
    <row r="2657" spans="12:13" ht="12.75">
      <c r="L2657" s="35"/>
      <c r="M2657" s="6"/>
    </row>
    <row r="2658" spans="12:13" ht="12.75">
      <c r="L2658" s="35"/>
      <c r="M2658" s="6"/>
    </row>
    <row r="2659" spans="12:13" ht="12.75">
      <c r="L2659" s="35"/>
      <c r="M2659" s="6"/>
    </row>
    <row r="2660" spans="12:13" ht="12.75">
      <c r="L2660" s="35"/>
      <c r="M2660" s="6"/>
    </row>
    <row r="2661" spans="12:13" ht="12.75">
      <c r="L2661" s="115"/>
      <c r="M2661" s="116"/>
    </row>
    <row r="2662" spans="12:13" ht="12.75">
      <c r="L2662" s="115"/>
      <c r="M2662" s="116"/>
    </row>
    <row r="2663" spans="12:13" ht="12.75">
      <c r="L2663" s="115"/>
      <c r="M2663" s="116"/>
    </row>
    <row r="2664" spans="12:13" ht="12.75">
      <c r="L2664" s="115"/>
      <c r="M2664" s="116"/>
    </row>
    <row r="2665" spans="12:13" ht="12.75">
      <c r="L2665" s="115"/>
      <c r="M2665" s="116"/>
    </row>
    <row r="2666" spans="12:13" ht="12.75">
      <c r="L2666" s="115"/>
      <c r="M2666" s="116"/>
    </row>
    <row r="2667" spans="12:13" ht="12.75">
      <c r="L2667" s="115"/>
      <c r="M2667" s="116"/>
    </row>
    <row r="2668" spans="12:13" ht="12.75">
      <c r="L2668" s="115"/>
      <c r="M2668" s="116"/>
    </row>
    <row r="2669" spans="12:13" ht="12.75">
      <c r="L2669" s="115"/>
      <c r="M2669" s="116"/>
    </row>
    <row r="2670" spans="12:13" ht="12.75">
      <c r="L2670" s="115"/>
      <c r="M2670" s="116"/>
    </row>
    <row r="2671" spans="12:13" ht="12.75">
      <c r="L2671" s="115"/>
      <c r="M2671" s="116"/>
    </row>
    <row r="2672" spans="12:13" ht="12.75">
      <c r="L2672" s="115"/>
      <c r="M2672" s="116"/>
    </row>
    <row r="2673" spans="12:13" ht="12.75">
      <c r="L2673" s="115"/>
      <c r="M2673" s="116"/>
    </row>
    <row r="2674" spans="12:13" ht="12.75">
      <c r="L2674" s="115"/>
      <c r="M2674" s="116"/>
    </row>
    <row r="2675" spans="12:13" ht="12.75">
      <c r="L2675" s="115"/>
      <c r="M2675" s="6"/>
    </row>
    <row r="2676" spans="12:13" ht="12.75">
      <c r="L2676" s="115"/>
      <c r="M2676" s="6"/>
    </row>
    <row r="2677" spans="12:13" ht="12.75">
      <c r="L2677" s="115"/>
      <c r="M2677" s="6"/>
    </row>
    <row r="2678" spans="12:13" ht="12.75">
      <c r="L2678" s="21"/>
      <c r="M2678" s="6"/>
    </row>
    <row r="2679" spans="12:13" ht="12.75">
      <c r="L2679" s="21"/>
      <c r="M2679" s="6"/>
    </row>
    <row r="2680" spans="12:13" ht="12.75">
      <c r="L2680" s="21"/>
      <c r="M2680" s="6"/>
    </row>
    <row r="2681" spans="12:13" ht="12.75">
      <c r="L2681" s="21"/>
      <c r="M2681" s="6"/>
    </row>
    <row r="2682" spans="12:13" ht="12.75">
      <c r="L2682" s="21"/>
      <c r="M2682" s="6"/>
    </row>
    <row r="2683" spans="12:13" ht="12.75">
      <c r="L2683" s="35"/>
      <c r="M2683" s="6"/>
    </row>
    <row r="2684" spans="12:13" ht="12.75">
      <c r="L2684" s="35"/>
      <c r="M2684" s="6"/>
    </row>
    <row r="2685" spans="12:13" ht="12.75">
      <c r="L2685" s="35"/>
      <c r="M2685" s="6"/>
    </row>
    <row r="2686" spans="12:13" ht="12.75">
      <c r="L2686" s="35"/>
      <c r="M2686" s="6"/>
    </row>
    <row r="2687" spans="12:13" ht="12.75">
      <c r="L2687" s="35"/>
      <c r="M2687" s="6"/>
    </row>
    <row r="2688" spans="12:13" ht="12.75">
      <c r="L2688" s="115"/>
      <c r="M2688" s="116"/>
    </row>
    <row r="2689" spans="12:13" ht="12.75">
      <c r="L2689" s="115"/>
      <c r="M2689" s="116"/>
    </row>
    <row r="2690" spans="12:13" ht="12.75">
      <c r="L2690" s="115"/>
      <c r="M2690" s="116"/>
    </row>
    <row r="2691" spans="12:13" ht="12.75">
      <c r="L2691" s="115"/>
      <c r="M2691" s="116"/>
    </row>
    <row r="2692" spans="12:13" ht="12.75">
      <c r="L2692" s="115"/>
      <c r="M2692" s="116"/>
    </row>
    <row r="2693" spans="12:13" ht="12.75">
      <c r="L2693" s="115"/>
      <c r="M2693" s="116"/>
    </row>
    <row r="2694" spans="12:13" ht="12.75">
      <c r="L2694" s="115"/>
      <c r="M2694" s="116"/>
    </row>
    <row r="2695" spans="12:13" ht="12.75">
      <c r="L2695" s="115"/>
      <c r="M2695" s="116"/>
    </row>
    <row r="2696" spans="12:13" ht="12.75">
      <c r="L2696" s="115"/>
      <c r="M2696" s="116"/>
    </row>
    <row r="2697" spans="12:13" ht="12.75">
      <c r="L2697" s="115"/>
      <c r="M2697" s="116"/>
    </row>
    <row r="2698" spans="12:13" ht="12.75">
      <c r="L2698" s="115"/>
      <c r="M2698" s="116"/>
    </row>
    <row r="2699" spans="12:13" ht="12.75">
      <c r="L2699" s="115"/>
      <c r="M2699" s="116"/>
    </row>
    <row r="2700" spans="12:13" ht="12.75">
      <c r="L2700" s="115"/>
      <c r="M2700" s="116"/>
    </row>
    <row r="2701" spans="12:13" ht="12.75">
      <c r="L2701" s="115"/>
      <c r="M2701" s="116"/>
    </row>
    <row r="2702" spans="12:13" ht="12.75">
      <c r="L2702" s="115"/>
      <c r="M2702" s="6"/>
    </row>
    <row r="2703" spans="12:13" ht="12.75">
      <c r="L2703" s="115"/>
      <c r="M2703" s="6"/>
    </row>
    <row r="2704" spans="12:13" ht="12.75">
      <c r="L2704" s="115"/>
      <c r="M2704" s="6"/>
    </row>
    <row r="2705" spans="12:13" ht="12.75">
      <c r="L2705" s="21"/>
      <c r="M2705" s="6"/>
    </row>
    <row r="2706" spans="12:13" ht="12.75">
      <c r="L2706" s="21"/>
      <c r="M2706" s="6"/>
    </row>
    <row r="2707" spans="12:13" ht="12.75">
      <c r="L2707" s="21"/>
      <c r="M2707" s="6"/>
    </row>
    <row r="2708" spans="12:13" ht="12.75">
      <c r="L2708" s="21"/>
      <c r="M2708" s="6"/>
    </row>
    <row r="2709" spans="12:13" ht="12.75">
      <c r="L2709" s="21"/>
      <c r="M2709" s="6"/>
    </row>
    <row r="2710" spans="12:13" ht="12.75">
      <c r="L2710" s="35"/>
      <c r="M2710" s="6"/>
    </row>
    <row r="2711" spans="12:13" ht="12.75">
      <c r="L2711" s="35"/>
      <c r="M2711" s="6"/>
    </row>
    <row r="2712" spans="12:13" ht="12.75">
      <c r="L2712" s="35"/>
      <c r="M2712" s="6"/>
    </row>
    <row r="2713" spans="12:13" ht="12.75">
      <c r="L2713" s="35"/>
      <c r="M2713" s="6"/>
    </row>
    <row r="2714" spans="12:13" ht="12.75">
      <c r="L2714" s="35"/>
      <c r="M2714" s="6"/>
    </row>
    <row r="2715" spans="12:13" ht="12.75">
      <c r="L2715" s="115"/>
      <c r="M2715" s="116"/>
    </row>
    <row r="2716" spans="12:13" ht="12.75">
      <c r="L2716" s="115"/>
      <c r="M2716" s="116"/>
    </row>
    <row r="2717" spans="12:13" ht="12.75">
      <c r="L2717" s="115"/>
      <c r="M2717" s="116"/>
    </row>
    <row r="2718" spans="12:13" ht="12.75">
      <c r="L2718" s="115"/>
      <c r="M2718" s="116"/>
    </row>
    <row r="2719" spans="12:13" ht="12.75">
      <c r="L2719" s="115"/>
      <c r="M2719" s="116"/>
    </row>
    <row r="2720" spans="12:13" ht="12.75">
      <c r="L2720" s="115"/>
      <c r="M2720" s="116"/>
    </row>
    <row r="2721" spans="12:13" ht="12.75">
      <c r="L2721" s="115"/>
      <c r="M2721" s="116"/>
    </row>
    <row r="2722" spans="12:13" ht="12.75">
      <c r="L2722" s="115"/>
      <c r="M2722" s="116"/>
    </row>
    <row r="2723" spans="12:13" ht="12.75">
      <c r="L2723" s="115"/>
      <c r="M2723" s="116"/>
    </row>
    <row r="2724" spans="12:13" ht="12.75">
      <c r="L2724" s="115"/>
      <c r="M2724" s="116"/>
    </row>
    <row r="2725" spans="12:13" ht="12.75">
      <c r="L2725" s="115"/>
      <c r="M2725" s="116"/>
    </row>
    <row r="2726" spans="12:13" ht="12.75">
      <c r="L2726" s="115"/>
      <c r="M2726" s="116"/>
    </row>
    <row r="2727" spans="12:13" ht="12.75">
      <c r="L2727" s="115"/>
      <c r="M2727" s="116"/>
    </row>
    <row r="2728" spans="12:13" ht="12.75">
      <c r="L2728" s="115"/>
      <c r="M2728" s="116"/>
    </row>
    <row r="2729" spans="12:13" ht="12.75">
      <c r="L2729" s="115"/>
      <c r="M2729" s="6"/>
    </row>
    <row r="2730" spans="12:13" ht="12.75">
      <c r="L2730" s="115"/>
      <c r="M2730" s="6"/>
    </row>
    <row r="2731" spans="12:13" ht="12.75">
      <c r="L2731" s="115"/>
      <c r="M2731" s="6"/>
    </row>
    <row r="2732" spans="12:13" ht="12.75">
      <c r="L2732" s="21"/>
      <c r="M2732" s="6"/>
    </row>
    <row r="2733" spans="12:13" ht="12.75">
      <c r="L2733" s="21"/>
      <c r="M2733" s="6"/>
    </row>
    <row r="2734" spans="12:13" ht="12.75">
      <c r="L2734" s="21"/>
      <c r="M2734" s="6"/>
    </row>
    <row r="2735" spans="12:13" ht="12.75">
      <c r="L2735" s="21"/>
      <c r="M2735" s="6"/>
    </row>
    <row r="2736" spans="12:13" ht="12.75">
      <c r="L2736" s="21"/>
      <c r="M2736" s="6"/>
    </row>
    <row r="2737" spans="12:13" ht="12.75">
      <c r="L2737" s="35"/>
      <c r="M2737" s="6"/>
    </row>
    <row r="2738" spans="12:13" ht="12.75">
      <c r="L2738" s="35"/>
      <c r="M2738" s="6"/>
    </row>
    <row r="2739" spans="12:13" ht="12.75">
      <c r="L2739" s="35"/>
      <c r="M2739" s="6"/>
    </row>
    <row r="2740" spans="12:13" ht="12.75">
      <c r="L2740" s="35"/>
      <c r="M2740" s="6"/>
    </row>
    <row r="2741" spans="12:13" ht="12.75">
      <c r="L2741" s="35"/>
      <c r="M2741" s="6"/>
    </row>
    <row r="2742" spans="12:13" ht="12.75">
      <c r="L2742" s="115"/>
      <c r="M2742" s="116"/>
    </row>
    <row r="2743" spans="12:13" ht="12.75">
      <c r="L2743" s="115"/>
      <c r="M2743" s="116"/>
    </row>
    <row r="2744" spans="12:13" ht="12.75">
      <c r="L2744" s="115"/>
      <c r="M2744" s="116"/>
    </row>
    <row r="2745" spans="12:13" ht="12.75">
      <c r="L2745" s="115"/>
      <c r="M2745" s="116"/>
    </row>
    <row r="2746" spans="12:13" ht="12.75">
      <c r="L2746" s="115"/>
      <c r="M2746" s="116"/>
    </row>
    <row r="2747" spans="12:13" ht="12.75">
      <c r="L2747" s="115"/>
      <c r="M2747" s="116"/>
    </row>
    <row r="2748" spans="12:13" ht="12.75">
      <c r="L2748" s="115"/>
      <c r="M2748" s="116"/>
    </row>
    <row r="2749" spans="12:13" ht="12.75">
      <c r="L2749" s="115"/>
      <c r="M2749" s="116"/>
    </row>
    <row r="2750" spans="12:13" ht="12.75">
      <c r="L2750" s="115"/>
      <c r="M2750" s="116"/>
    </row>
    <row r="2751" spans="12:13" ht="12.75">
      <c r="L2751" s="115"/>
      <c r="M2751" s="116"/>
    </row>
    <row r="2752" spans="12:13" ht="12.75">
      <c r="L2752" s="115"/>
      <c r="M2752" s="116"/>
    </row>
    <row r="2753" spans="12:13" ht="12.75">
      <c r="L2753" s="115"/>
      <c r="M2753" s="116"/>
    </row>
    <row r="2754" spans="12:13" ht="12.75">
      <c r="L2754" s="115"/>
      <c r="M2754" s="116"/>
    </row>
    <row r="2755" spans="12:13" ht="12.75">
      <c r="L2755" s="115"/>
      <c r="M2755" s="116"/>
    </row>
    <row r="2756" spans="12:13" ht="12.75">
      <c r="L2756" s="115"/>
      <c r="M2756" s="6"/>
    </row>
    <row r="2757" spans="12:13" ht="12.75">
      <c r="L2757" s="115"/>
      <c r="M2757" s="6"/>
    </row>
    <row r="2758" spans="12:13" ht="12.75">
      <c r="L2758" s="115"/>
      <c r="M2758" s="6"/>
    </row>
    <row r="2759" spans="12:13" ht="12.75">
      <c r="L2759" s="21"/>
      <c r="M2759" s="6"/>
    </row>
    <row r="2760" spans="12:13" ht="12.75">
      <c r="L2760" s="21"/>
      <c r="M2760" s="6"/>
    </row>
    <row r="2761" spans="12:13" ht="12.75">
      <c r="L2761" s="21"/>
      <c r="M2761" s="6"/>
    </row>
    <row r="2762" spans="12:13" ht="12.75">
      <c r="L2762" s="21"/>
      <c r="M2762" s="6"/>
    </row>
    <row r="2763" spans="12:13" ht="12.75">
      <c r="L2763" s="21"/>
      <c r="M2763" s="6"/>
    </row>
    <row r="2764" spans="12:13" ht="12.75">
      <c r="L2764" s="35"/>
      <c r="M2764" s="6"/>
    </row>
    <row r="2765" spans="12:13" ht="12.75">
      <c r="L2765" s="35"/>
      <c r="M2765" s="6"/>
    </row>
    <row r="2766" spans="12:13" ht="12.75">
      <c r="L2766" s="35"/>
      <c r="M2766" s="6"/>
    </row>
    <row r="2767" spans="12:13" ht="12.75">
      <c r="L2767" s="35"/>
      <c r="M2767" s="6"/>
    </row>
    <row r="2768" spans="12:13" ht="12.75">
      <c r="L2768" s="35"/>
      <c r="M2768" s="6"/>
    </row>
    <row r="2769" spans="12:13" ht="12.75">
      <c r="L2769" s="115"/>
      <c r="M2769" s="116"/>
    </row>
    <row r="2770" spans="12:13" ht="12.75">
      <c r="L2770" s="115"/>
      <c r="M2770" s="116"/>
    </row>
    <row r="2771" spans="12:13" ht="12.75">
      <c r="L2771" s="115"/>
      <c r="M2771" s="116"/>
    </row>
    <row r="2772" spans="12:13" ht="12.75">
      <c r="L2772" s="115"/>
      <c r="M2772" s="116"/>
    </row>
    <row r="2773" spans="12:13" ht="12.75">
      <c r="L2773" s="115"/>
      <c r="M2773" s="116"/>
    </row>
    <row r="2774" spans="12:13" ht="12.75">
      <c r="L2774" s="115"/>
      <c r="M2774" s="116"/>
    </row>
    <row r="2775" spans="12:13" ht="12.75">
      <c r="L2775" s="115"/>
      <c r="M2775" s="116"/>
    </row>
    <row r="2776" spans="12:13" ht="12.75">
      <c r="L2776" s="115"/>
      <c r="M2776" s="116"/>
    </row>
    <row r="2777" spans="12:13" ht="12.75">
      <c r="L2777" s="115"/>
      <c r="M2777" s="116"/>
    </row>
    <row r="2778" spans="12:13" ht="12.75">
      <c r="L2778" s="115"/>
      <c r="M2778" s="116"/>
    </row>
    <row r="2779" spans="12:13" ht="12.75">
      <c r="L2779" s="115"/>
      <c r="M2779" s="116"/>
    </row>
    <row r="2780" spans="12:13" ht="12.75">
      <c r="L2780" s="115"/>
      <c r="M2780" s="116"/>
    </row>
    <row r="2781" spans="12:13" ht="12.75">
      <c r="L2781" s="115"/>
      <c r="M2781" s="116"/>
    </row>
    <row r="2782" spans="12:13" ht="12.75">
      <c r="L2782" s="115"/>
      <c r="M2782" s="116"/>
    </row>
    <row r="2783" spans="12:13" ht="12.75">
      <c r="L2783" s="115"/>
      <c r="M2783" s="6"/>
    </row>
    <row r="2784" spans="12:13" ht="12.75">
      <c r="L2784" s="115"/>
      <c r="M2784" s="6"/>
    </row>
    <row r="2785" spans="12:13" ht="12.75">
      <c r="L2785" s="21"/>
      <c r="M2785" s="6"/>
    </row>
    <row r="2786" spans="12:13" ht="12.75">
      <c r="L2786" s="21"/>
      <c r="M2786" s="6"/>
    </row>
    <row r="2787" spans="12:13" ht="12.75">
      <c r="L2787" s="21"/>
      <c r="M2787" s="6"/>
    </row>
    <row r="2788" spans="12:13" ht="12.75">
      <c r="L2788" s="21"/>
      <c r="M2788" s="6"/>
    </row>
    <row r="2789" spans="12:13" ht="12.75">
      <c r="L2789" s="21"/>
      <c r="M2789" s="6"/>
    </row>
    <row r="2790" spans="12:13" ht="12.75">
      <c r="L2790" s="21"/>
      <c r="M2790" s="6"/>
    </row>
    <row r="2791" spans="12:13" ht="12.75">
      <c r="L2791" s="35"/>
      <c r="M2791" s="6"/>
    </row>
    <row r="2792" spans="12:13" ht="12.75">
      <c r="L2792" s="35"/>
      <c r="M2792" s="6"/>
    </row>
    <row r="2793" spans="12:13" ht="12.75">
      <c r="L2793" s="35"/>
      <c r="M2793" s="6"/>
    </row>
    <row r="2794" spans="12:13" ht="12.75">
      <c r="L2794" s="35"/>
      <c r="M2794" s="6"/>
    </row>
    <row r="2795" spans="12:13" ht="12.75">
      <c r="L2795" s="35"/>
      <c r="M2795" s="6"/>
    </row>
    <row r="2796" spans="12:13" ht="12.75">
      <c r="L2796" s="115"/>
      <c r="M2796" s="116"/>
    </row>
    <row r="2797" spans="12:13" ht="12.75">
      <c r="L2797" s="115"/>
      <c r="M2797" s="116"/>
    </row>
    <row r="2798" spans="12:13" ht="12.75">
      <c r="L2798" s="115"/>
      <c r="M2798" s="116"/>
    </row>
    <row r="2799" spans="12:13" ht="12.75">
      <c r="L2799" s="115"/>
      <c r="M2799" s="116"/>
    </row>
    <row r="2800" spans="12:13" ht="12.75">
      <c r="L2800" s="115"/>
      <c r="M2800" s="116"/>
    </row>
    <row r="2801" spans="12:13" ht="12.75">
      <c r="L2801" s="115"/>
      <c r="M2801" s="116"/>
    </row>
    <row r="2802" spans="12:13" ht="12.75">
      <c r="L2802" s="115"/>
      <c r="M2802" s="116"/>
    </row>
    <row r="2803" spans="12:13" ht="12.75">
      <c r="L2803" s="115"/>
      <c r="M2803" s="116"/>
    </row>
    <row r="2804" spans="12:13" ht="12.75">
      <c r="L2804" s="115"/>
      <c r="M2804" s="116"/>
    </row>
    <row r="2805" spans="12:13" ht="12.75">
      <c r="L2805" s="115"/>
      <c r="M2805" s="116"/>
    </row>
    <row r="2806" spans="12:13" ht="12.75">
      <c r="L2806" s="115"/>
      <c r="M2806" s="116"/>
    </row>
    <row r="2807" spans="12:13" ht="12.75">
      <c r="L2807" s="115"/>
      <c r="M2807" s="116"/>
    </row>
    <row r="2808" spans="12:13" ht="12.75">
      <c r="L2808" s="115"/>
      <c r="M2808" s="116"/>
    </row>
    <row r="2809" spans="12:13" ht="12.75">
      <c r="L2809" s="115"/>
      <c r="M2809" s="116"/>
    </row>
    <row r="2810" spans="12:13" ht="12.75">
      <c r="L2810" s="115"/>
      <c r="M2810" s="6"/>
    </row>
    <row r="2811" spans="12:13" ht="12.75">
      <c r="L2811" s="115"/>
      <c r="M2811" s="6"/>
    </row>
    <row r="2812" spans="12:13" ht="12.75">
      <c r="L2812" s="115"/>
      <c r="M2812" s="6"/>
    </row>
    <row r="2813" spans="12:13" ht="12.75">
      <c r="L2813" s="21"/>
      <c r="M2813" s="6"/>
    </row>
    <row r="2814" spans="12:13" ht="12.75">
      <c r="L2814" s="21"/>
      <c r="M2814" s="6"/>
    </row>
    <row r="2815" spans="12:13" ht="12.75">
      <c r="L2815" s="21"/>
      <c r="M2815" s="6"/>
    </row>
    <row r="2816" spans="12:13" ht="12.75">
      <c r="L2816" s="21"/>
      <c r="M2816" s="6"/>
    </row>
    <row r="2817" spans="12:13" ht="12.75">
      <c r="L2817" s="21"/>
      <c r="M2817" s="6"/>
    </row>
    <row r="2818" spans="12:13" ht="12.75">
      <c r="L2818" s="35"/>
      <c r="M2818" s="6"/>
    </row>
    <row r="2819" spans="12:13" ht="12.75">
      <c r="L2819" s="35"/>
      <c r="M2819" s="6"/>
    </row>
    <row r="2820" spans="12:13" ht="12.75">
      <c r="L2820" s="35"/>
      <c r="M2820" s="6"/>
    </row>
    <row r="2821" spans="12:13" ht="12.75">
      <c r="L2821" s="35"/>
      <c r="M2821" s="6"/>
    </row>
    <row r="2822" spans="12:13" ht="12.75">
      <c r="L2822" s="35"/>
      <c r="M2822" s="6"/>
    </row>
    <row r="2823" spans="12:13" ht="12.75">
      <c r="L2823" s="115"/>
      <c r="M2823" s="116"/>
    </row>
    <row r="2824" spans="12:13" ht="12.75">
      <c r="L2824" s="115"/>
      <c r="M2824" s="116"/>
    </row>
    <row r="2825" spans="12:13" ht="12.75">
      <c r="L2825" s="115"/>
      <c r="M2825" s="116"/>
    </row>
    <row r="2826" spans="12:13" ht="12.75">
      <c r="L2826" s="115"/>
      <c r="M2826" s="116"/>
    </row>
    <row r="2827" spans="12:13" ht="12.75">
      <c r="L2827" s="115"/>
      <c r="M2827" s="116"/>
    </row>
    <row r="2828" spans="12:13" ht="12.75">
      <c r="L2828" s="115"/>
      <c r="M2828" s="116"/>
    </row>
    <row r="2829" spans="12:13" ht="12.75">
      <c r="L2829" s="115"/>
      <c r="M2829" s="116"/>
    </row>
    <row r="2830" spans="12:13" ht="12.75">
      <c r="L2830" s="115"/>
      <c r="M2830" s="116"/>
    </row>
    <row r="2831" spans="12:13" ht="12.75">
      <c r="L2831" s="115"/>
      <c r="M2831" s="116"/>
    </row>
    <row r="2832" spans="12:13" ht="12.75">
      <c r="L2832" s="115"/>
      <c r="M2832" s="116"/>
    </row>
    <row r="2833" spans="12:13" ht="12.75">
      <c r="L2833" s="115"/>
      <c r="M2833" s="116"/>
    </row>
    <row r="2834" spans="12:13" ht="12.75">
      <c r="L2834" s="115"/>
      <c r="M2834" s="116"/>
    </row>
    <row r="2835" spans="12:13" ht="12.75">
      <c r="L2835" s="115"/>
      <c r="M2835" s="116"/>
    </row>
    <row r="2836" spans="12:24" ht="12.75">
      <c r="L2836" s="115"/>
      <c r="M2836" s="116"/>
      <c r="X2836" s="4"/>
    </row>
    <row r="2837" spans="12:24" ht="12.75">
      <c r="L2837" s="115"/>
      <c r="M2837" s="116"/>
      <c r="X2837" s="4"/>
    </row>
    <row r="2838" spans="12:24" ht="12.75">
      <c r="L2838" s="115"/>
      <c r="M2838" s="116"/>
      <c r="X2838" s="4"/>
    </row>
    <row r="2839" spans="12:24" ht="12.75">
      <c r="L2839" s="115"/>
      <c r="M2839" s="116"/>
      <c r="X2839" s="4"/>
    </row>
    <row r="2840" spans="12:24" ht="12.75">
      <c r="L2840" s="115"/>
      <c r="M2840" s="6"/>
      <c r="X2840" s="4"/>
    </row>
    <row r="2841" spans="12:24" ht="12.75">
      <c r="L2841" s="115"/>
      <c r="M2841" s="6"/>
      <c r="X2841" s="4"/>
    </row>
    <row r="2842" spans="12:24" ht="12.75">
      <c r="L2842" s="115"/>
      <c r="M2842" s="6"/>
      <c r="X2842" s="4"/>
    </row>
    <row r="2843" spans="12:24" ht="12.75">
      <c r="L2843" s="21"/>
      <c r="M2843" s="6"/>
      <c r="X2843" s="4"/>
    </row>
    <row r="2844" spans="12:24" ht="12.75">
      <c r="L2844" s="21"/>
      <c r="M2844" s="6"/>
      <c r="X2844" s="4"/>
    </row>
    <row r="2845" spans="12:24" ht="12.75">
      <c r="L2845" s="21"/>
      <c r="M2845" s="6"/>
      <c r="X2845" s="4"/>
    </row>
    <row r="2846" spans="12:24" ht="12.75">
      <c r="L2846" s="21"/>
      <c r="M2846" s="6"/>
      <c r="X2846" s="4"/>
    </row>
    <row r="2847" spans="12:24" ht="12.75">
      <c r="L2847" s="21"/>
      <c r="M2847" s="6"/>
      <c r="X2847" s="4"/>
    </row>
    <row r="2848" spans="12:24" ht="12.75">
      <c r="L2848" s="35"/>
      <c r="M2848" s="6"/>
      <c r="X2848" s="4"/>
    </row>
    <row r="2849" spans="12:24" ht="12.75">
      <c r="L2849" s="35"/>
      <c r="M2849" s="6"/>
      <c r="X2849" s="4"/>
    </row>
    <row r="2850" spans="12:24" ht="12.75">
      <c r="L2850" s="35"/>
      <c r="M2850" s="6"/>
      <c r="X2850" s="4"/>
    </row>
    <row r="2851" spans="12:24" ht="12.75">
      <c r="L2851" s="35"/>
      <c r="M2851" s="6"/>
      <c r="X2851" s="4"/>
    </row>
    <row r="2852" spans="12:24" ht="12.75">
      <c r="L2852" s="35"/>
      <c r="M2852" s="6"/>
      <c r="X2852" s="4"/>
    </row>
    <row r="2853" spans="12:24" ht="12.75">
      <c r="L2853" s="115"/>
      <c r="M2853" s="116"/>
      <c r="X2853" s="4"/>
    </row>
    <row r="2854" spans="12:24" ht="12.75">
      <c r="L2854" s="115"/>
      <c r="M2854" s="116"/>
      <c r="X2854" s="4"/>
    </row>
    <row r="2855" spans="12:24" ht="12.75">
      <c r="L2855" s="115"/>
      <c r="M2855" s="116"/>
      <c r="X2855" s="4"/>
    </row>
    <row r="2856" spans="12:24" ht="12.75">
      <c r="L2856" s="115"/>
      <c r="M2856" s="116"/>
      <c r="X2856" s="4"/>
    </row>
    <row r="2857" spans="12:24" ht="12.75">
      <c r="L2857" s="115"/>
      <c r="M2857" s="116"/>
      <c r="X2857" s="4"/>
    </row>
    <row r="2858" spans="12:24" ht="12.75">
      <c r="L2858" s="115"/>
      <c r="M2858" s="116"/>
      <c r="X2858" s="4"/>
    </row>
    <row r="2859" spans="12:24" ht="12.75">
      <c r="L2859" s="115"/>
      <c r="M2859" s="116"/>
      <c r="X2859" s="4"/>
    </row>
    <row r="2860" spans="12:24" ht="12.75">
      <c r="L2860" s="115"/>
      <c r="M2860" s="116"/>
      <c r="X2860" s="4"/>
    </row>
    <row r="2861" spans="12:24" ht="12.75">
      <c r="L2861" s="115"/>
      <c r="M2861" s="116"/>
      <c r="X2861" s="4"/>
    </row>
    <row r="2862" spans="12:24" ht="12.75">
      <c r="L2862" s="115"/>
      <c r="M2862" s="116"/>
      <c r="X2862" s="4"/>
    </row>
    <row r="2863" spans="12:24" ht="12.75">
      <c r="L2863" s="115"/>
      <c r="M2863" s="116"/>
      <c r="X2863" s="4"/>
    </row>
    <row r="2864" spans="12:24" ht="12.75">
      <c r="L2864" s="115"/>
      <c r="M2864" s="116"/>
      <c r="X2864" s="4"/>
    </row>
    <row r="2865" spans="12:24" ht="12.75">
      <c r="L2865" s="115"/>
      <c r="M2865" s="116"/>
      <c r="X2865" s="4"/>
    </row>
    <row r="2866" spans="12:24" ht="12.75">
      <c r="L2866" s="115"/>
      <c r="M2866" s="116"/>
      <c r="X2866" s="4"/>
    </row>
    <row r="2867" spans="12:24" ht="12.75">
      <c r="L2867" s="115"/>
      <c r="M2867" s="116"/>
      <c r="X2867" s="4"/>
    </row>
    <row r="2868" spans="12:24" ht="12.75">
      <c r="L2868" s="115"/>
      <c r="M2868" s="116"/>
      <c r="X2868" s="4"/>
    </row>
    <row r="2869" spans="12:24" ht="12.75">
      <c r="L2869" s="115"/>
      <c r="M2869" s="116"/>
      <c r="X2869" s="4"/>
    </row>
    <row r="2870" spans="12:24" ht="12.75">
      <c r="L2870" s="115"/>
      <c r="M2870" s="116"/>
      <c r="X2870" s="4"/>
    </row>
    <row r="2871" spans="12:24" ht="12.75">
      <c r="L2871" s="115"/>
      <c r="M2871" s="6"/>
      <c r="X2871" s="4"/>
    </row>
    <row r="2872" spans="12:24" ht="12.75">
      <c r="L2872" s="115"/>
      <c r="M2872" s="6"/>
      <c r="X2872" s="4"/>
    </row>
    <row r="2873" spans="12:24" ht="12.75">
      <c r="L2873" s="115"/>
      <c r="M2873" s="6"/>
      <c r="X2873" s="4"/>
    </row>
    <row r="2874" spans="12:24" ht="12.75">
      <c r="L2874" s="21"/>
      <c r="M2874" s="6"/>
      <c r="X2874" s="4"/>
    </row>
    <row r="2875" spans="12:24" ht="12.75">
      <c r="L2875" s="21"/>
      <c r="M2875" s="6"/>
      <c r="X2875" s="4"/>
    </row>
    <row r="2876" spans="12:24" ht="12.75">
      <c r="L2876" s="21"/>
      <c r="M2876" s="6"/>
      <c r="X2876" s="4"/>
    </row>
    <row r="2877" spans="12:24" ht="12.75">
      <c r="L2877" s="21"/>
      <c r="M2877" s="6"/>
      <c r="X2877" s="4"/>
    </row>
    <row r="2878" spans="12:24" ht="12.75">
      <c r="L2878" s="21"/>
      <c r="M2878" s="6"/>
      <c r="X2878" s="4"/>
    </row>
    <row r="2879" spans="12:24" ht="12.75">
      <c r="L2879" s="35"/>
      <c r="M2879" s="6"/>
      <c r="X2879" s="4"/>
    </row>
    <row r="2880" spans="12:24" ht="12.75">
      <c r="L2880" s="35"/>
      <c r="M2880" s="6"/>
      <c r="X2880" s="4"/>
    </row>
    <row r="2881" spans="12:24" ht="12.75">
      <c r="L2881" s="35"/>
      <c r="M2881" s="6"/>
      <c r="X2881" s="4"/>
    </row>
    <row r="2882" spans="12:24" ht="12.75">
      <c r="L2882" s="35"/>
      <c r="M2882" s="6"/>
      <c r="X2882" s="4"/>
    </row>
    <row r="2883" spans="12:24" ht="12.75">
      <c r="L2883" s="35"/>
      <c r="M2883" s="6"/>
      <c r="X2883" s="4"/>
    </row>
    <row r="2884" ht="12.75">
      <c r="L2884" s="7"/>
    </row>
    <row r="2885" ht="12.75">
      <c r="L2885" s="7"/>
    </row>
    <row r="2886" ht="12.75">
      <c r="L2886" s="7"/>
    </row>
    <row r="2887" ht="12.75">
      <c r="L2887" s="7"/>
    </row>
    <row r="2888" ht="12.75">
      <c r="L2888" s="7"/>
    </row>
    <row r="2889" ht="12.75">
      <c r="L2889" s="7"/>
    </row>
    <row r="2890" ht="12.75">
      <c r="L2890" s="7"/>
    </row>
    <row r="2891" ht="12.75">
      <c r="L2891" s="7"/>
    </row>
    <row r="2892" ht="12.75">
      <c r="L2892" s="7"/>
    </row>
    <row r="2893" spans="12:13" ht="12.75">
      <c r="L2893" s="7"/>
      <c r="M2893" s="6"/>
    </row>
    <row r="2894" spans="12:13" ht="12.75">
      <c r="L2894" s="7"/>
      <c r="M2894" s="6"/>
    </row>
    <row r="2895" spans="12:13" ht="12.75">
      <c r="L2895" s="7"/>
      <c r="M2895" s="6"/>
    </row>
    <row r="2896" spans="12:13" ht="12.75">
      <c r="L2896" s="7"/>
      <c r="M2896" s="6"/>
    </row>
    <row r="2897" spans="12:13" ht="12.75">
      <c r="L2897" s="20"/>
      <c r="M2897" s="6"/>
    </row>
    <row r="2898" spans="12:13" ht="12.75">
      <c r="L2898" s="20"/>
      <c r="M2898" s="6"/>
    </row>
    <row r="2899" spans="12:13" ht="12.75">
      <c r="L2899" s="7"/>
      <c r="M2899" s="6"/>
    </row>
    <row r="2900" spans="12:13" ht="12.75">
      <c r="L2900" s="7"/>
      <c r="M2900" s="6"/>
    </row>
    <row r="2901" spans="12:13" ht="12.75">
      <c r="L2901" s="7"/>
      <c r="M2901" s="6"/>
    </row>
    <row r="2902" spans="12:13" ht="12.75">
      <c r="L2902" s="35"/>
      <c r="M2902" s="4"/>
    </row>
    <row r="2903" spans="12:13" ht="12.75">
      <c r="L2903" s="35"/>
      <c r="M2903" s="4"/>
    </row>
    <row r="2904" spans="12:13" ht="12.75">
      <c r="L2904" s="35"/>
      <c r="M2904" s="4"/>
    </row>
    <row r="2905" spans="12:13" ht="12.75">
      <c r="L2905" s="115"/>
      <c r="M2905" s="112"/>
    </row>
    <row r="2906" spans="12:13" ht="12.75">
      <c r="L2906" s="115"/>
      <c r="M2906" s="112"/>
    </row>
    <row r="2907" spans="12:13" ht="12.75">
      <c r="L2907" s="115"/>
      <c r="M2907" s="112"/>
    </row>
    <row r="2908" spans="12:13" ht="12.75">
      <c r="L2908" s="115"/>
      <c r="M2908" s="112"/>
    </row>
    <row r="2909" spans="12:13" ht="12.75">
      <c r="L2909" s="115"/>
      <c r="M2909" s="112"/>
    </row>
    <row r="2910" spans="12:13" ht="12.75">
      <c r="L2910" s="115"/>
      <c r="M2910" s="112"/>
    </row>
    <row r="2911" spans="12:13" ht="12.75">
      <c r="L2911" s="115"/>
      <c r="M2911" s="112"/>
    </row>
    <row r="2912" spans="12:13" ht="12.75">
      <c r="L2912" s="115"/>
      <c r="M2912" s="112"/>
    </row>
    <row r="2913" spans="12:13" ht="12.75">
      <c r="L2913" s="115"/>
      <c r="M2913" s="112"/>
    </row>
    <row r="2917" spans="12:13" ht="12.75">
      <c r="L2917" s="7"/>
      <c r="M2917" s="7"/>
    </row>
    <row r="2918" spans="12:13" ht="12.75">
      <c r="L2918" s="7"/>
      <c r="M2918" s="7"/>
    </row>
    <row r="2919" spans="12:13" ht="12.75">
      <c r="L2919" s="7"/>
      <c r="M2919" s="7"/>
    </row>
    <row r="2920" spans="12:13" ht="12.75">
      <c r="L2920" s="7"/>
      <c r="M2920" s="7"/>
    </row>
    <row r="2921" spans="12:13" ht="12.75">
      <c r="L2921" s="7"/>
      <c r="M2921" s="7"/>
    </row>
    <row r="2922" spans="12:13" ht="12.75">
      <c r="L2922" s="7"/>
      <c r="M2922" s="7"/>
    </row>
    <row r="2923" spans="12:13" ht="12.75">
      <c r="L2923" s="7"/>
      <c r="M2923" s="7"/>
    </row>
    <row r="2924" spans="12:13" ht="12.75">
      <c r="L2924" s="7"/>
      <c r="M2924" s="7"/>
    </row>
    <row r="2925" spans="12:13" ht="12.75">
      <c r="L2925" s="7"/>
      <c r="M2925" s="7"/>
    </row>
    <row r="2926" spans="12:13" ht="12.75">
      <c r="L2926" s="7"/>
      <c r="M2926" s="7"/>
    </row>
    <row r="2927" spans="12:13" ht="12.75">
      <c r="L2927" s="7"/>
      <c r="M2927" s="7"/>
    </row>
    <row r="2928" spans="12:13" ht="12.75">
      <c r="L2928" s="7"/>
      <c r="M2928" s="7"/>
    </row>
    <row r="2929" spans="12:13" ht="12.75">
      <c r="L2929" s="7"/>
      <c r="M2929" s="7"/>
    </row>
    <row r="2930" spans="12:13" ht="12.75">
      <c r="L2930" s="7"/>
      <c r="M2930" s="7"/>
    </row>
    <row r="2931" spans="12:13" ht="12.75">
      <c r="L2931" s="7"/>
      <c r="M2931" s="7"/>
    </row>
    <row r="2932" spans="12:13" ht="12.75">
      <c r="L2932" s="7"/>
      <c r="M2932" s="7"/>
    </row>
    <row r="2933" spans="12:13" ht="12.75">
      <c r="L2933" s="7"/>
      <c r="M2933" s="7"/>
    </row>
    <row r="2934" spans="12:13" ht="12.75">
      <c r="L2934" s="7"/>
      <c r="M2934" s="7"/>
    </row>
    <row r="2935" spans="12:13" ht="12.75">
      <c r="L2935" s="7"/>
      <c r="M2935" s="7"/>
    </row>
    <row r="2936" spans="12:13" ht="12.75">
      <c r="L2936" s="7"/>
      <c r="M2936" s="7"/>
    </row>
    <row r="2937" spans="12:13" ht="12.75">
      <c r="L2937" s="7"/>
      <c r="M2937" s="7"/>
    </row>
    <row r="2938" spans="12:13" ht="12.75">
      <c r="L2938" s="7"/>
      <c r="M2938" s="7"/>
    </row>
    <row r="2939" spans="12:13" ht="12.75">
      <c r="L2939" s="7"/>
      <c r="M2939" s="7"/>
    </row>
    <row r="2940" spans="12:13" ht="12.75">
      <c r="L2940" s="7"/>
      <c r="M2940" s="7"/>
    </row>
    <row r="2941" spans="12:13" ht="12.75">
      <c r="L2941" s="7"/>
      <c r="M2941" s="7"/>
    </row>
    <row r="2942" spans="12:13" ht="12.75">
      <c r="L2942" s="7"/>
      <c r="M2942" s="7"/>
    </row>
    <row r="2943" spans="12:13" ht="12.75">
      <c r="L2943" s="7"/>
      <c r="M2943" s="7"/>
    </row>
    <row r="2944" spans="12:13" ht="12.75">
      <c r="L2944" s="7"/>
      <c r="M2944" s="7"/>
    </row>
    <row r="2945" spans="12:13" ht="12.75">
      <c r="L2945" s="7"/>
      <c r="M2945" s="7"/>
    </row>
    <row r="2946" spans="12:13" ht="12.75">
      <c r="L2946" s="7"/>
      <c r="M2946" s="7"/>
    </row>
    <row r="2947" spans="12:13" ht="12.75">
      <c r="L2947" s="7"/>
      <c r="M2947" s="7"/>
    </row>
    <row r="2948" spans="12:13" ht="12.75">
      <c r="L2948" s="7"/>
      <c r="M2948" s="7"/>
    </row>
    <row r="2949" spans="12:13" ht="12.75">
      <c r="L2949" s="7"/>
      <c r="M2949" s="7"/>
    </row>
    <row r="2950" spans="12:13" ht="12.75">
      <c r="L2950" s="7"/>
      <c r="M2950" s="7"/>
    </row>
    <row r="2951" spans="12:13" ht="12.75">
      <c r="L2951" s="7"/>
      <c r="M2951" s="7"/>
    </row>
    <row r="2952" spans="12:13" ht="12.75">
      <c r="L2952" s="7"/>
      <c r="M2952" s="7"/>
    </row>
    <row r="2953" spans="12:13" ht="12.75">
      <c r="L2953" s="7"/>
      <c r="M2953" s="7"/>
    </row>
    <row r="2954" spans="12:13" ht="12.75">
      <c r="L2954" s="7"/>
      <c r="M2954" s="7"/>
    </row>
    <row r="2955" spans="12:13" ht="12.75">
      <c r="L2955" s="7"/>
      <c r="M2955" s="7"/>
    </row>
    <row r="2956" spans="12:13" ht="12.75">
      <c r="L2956" s="7"/>
      <c r="M2956" s="7"/>
    </row>
    <row r="2957" spans="12:13" ht="12.75">
      <c r="L2957" s="7"/>
      <c r="M2957" s="7"/>
    </row>
    <row r="2958" spans="12:13" ht="12.75">
      <c r="L2958" s="7"/>
      <c r="M2958" s="7"/>
    </row>
    <row r="2959" spans="12:13" ht="12.75">
      <c r="L2959" s="7"/>
      <c r="M2959" s="7"/>
    </row>
    <row r="2960" spans="12:13" ht="12.75">
      <c r="L2960" s="7"/>
      <c r="M2960" s="7"/>
    </row>
    <row r="2961" spans="12:13" ht="12.75">
      <c r="L2961" s="7"/>
      <c r="M2961" s="7"/>
    </row>
    <row r="2962" spans="12:13" ht="12.75">
      <c r="L2962" s="7"/>
      <c r="M2962" s="7"/>
    </row>
    <row r="2963" spans="12:13" ht="12.75">
      <c r="L2963" s="7"/>
      <c r="M2963" s="7"/>
    </row>
    <row r="2964" spans="12:13" ht="12.75">
      <c r="L2964" s="7"/>
      <c r="M2964" s="7"/>
    </row>
    <row r="2965" spans="12:13" ht="12.75">
      <c r="L2965" s="7"/>
      <c r="M2965" s="7"/>
    </row>
    <row r="2966" spans="12:13" ht="12.75">
      <c r="L2966" s="7"/>
      <c r="M2966" s="7"/>
    </row>
    <row r="2967" spans="12:13" ht="12.75">
      <c r="L2967" s="7"/>
      <c r="M2967" s="7"/>
    </row>
    <row r="2968" spans="12:13" ht="12.75">
      <c r="L2968" s="7"/>
      <c r="M2968" s="7"/>
    </row>
    <row r="2969" spans="12:13" ht="12.75">
      <c r="L2969" s="7"/>
      <c r="M2969" s="7"/>
    </row>
    <row r="2970" spans="12:13" ht="12.75">
      <c r="L2970" s="7"/>
      <c r="M2970" s="7"/>
    </row>
    <row r="2971" spans="12:13" ht="12.75">
      <c r="L2971" s="7"/>
      <c r="M2971" s="7"/>
    </row>
    <row r="2972" spans="12:13" ht="12.75">
      <c r="L2972" s="7"/>
      <c r="M2972" s="7"/>
    </row>
    <row r="2973" spans="12:13" ht="12.75">
      <c r="L2973" s="7"/>
      <c r="M2973" s="7"/>
    </row>
    <row r="2974" spans="12:13" ht="12.75">
      <c r="L2974" s="7"/>
      <c r="M2974" s="7"/>
    </row>
    <row r="2975" spans="12:13" ht="12.75">
      <c r="L2975" s="7"/>
      <c r="M2975" s="7"/>
    </row>
    <row r="2976" spans="12:13" ht="12.75">
      <c r="L2976" s="7"/>
      <c r="M2976" s="7"/>
    </row>
    <row r="2977" spans="12:13" ht="12.75">
      <c r="L2977" s="7"/>
      <c r="M2977" s="7"/>
    </row>
    <row r="2978" spans="12:13" ht="12.75">
      <c r="L2978" s="7"/>
      <c r="M2978" s="7"/>
    </row>
    <row r="2979" spans="12:13" ht="12.75">
      <c r="L2979" s="7"/>
      <c r="M2979" s="7"/>
    </row>
    <row r="2980" spans="12:13" ht="12.75">
      <c r="L2980" s="7"/>
      <c r="M2980" s="7"/>
    </row>
    <row r="2981" spans="12:13" ht="12.75">
      <c r="L2981" s="7"/>
      <c r="M2981" s="7"/>
    </row>
    <row r="2982" spans="12:13" ht="12.75">
      <c r="L2982" s="7"/>
      <c r="M2982" s="7"/>
    </row>
    <row r="2983" spans="12:13" ht="12.75">
      <c r="L2983" s="7"/>
      <c r="M2983" s="7"/>
    </row>
    <row r="2984" spans="12:13" ht="12.75">
      <c r="L2984" s="7"/>
      <c r="M2984" s="7"/>
    </row>
    <row r="2985" spans="12:13" ht="12.75">
      <c r="L2985" s="7"/>
      <c r="M2985" s="7"/>
    </row>
    <row r="2986" spans="12:13" ht="12.75">
      <c r="L2986" s="7"/>
      <c r="M2986" s="7"/>
    </row>
    <row r="2987" spans="12:13" ht="12.75">
      <c r="L2987" s="7"/>
      <c r="M2987" s="7"/>
    </row>
    <row r="2988" spans="12:13" ht="12.75">
      <c r="L2988" s="7"/>
      <c r="M2988" s="7"/>
    </row>
    <row r="2989" spans="12:13" ht="12.75">
      <c r="L2989" s="7"/>
      <c r="M2989" s="7"/>
    </row>
    <row r="2990" spans="12:13" ht="12.75">
      <c r="L2990" s="7"/>
      <c r="M2990" s="7"/>
    </row>
    <row r="2991" spans="12:13" ht="12.75">
      <c r="L2991" s="7"/>
      <c r="M2991" s="7"/>
    </row>
    <row r="2992" spans="12:13" ht="12.75">
      <c r="L2992" s="7"/>
      <c r="M2992" s="7"/>
    </row>
    <row r="2993" spans="12:13" ht="12.75">
      <c r="L2993" s="7"/>
      <c r="M2993" s="7"/>
    </row>
    <row r="2994" spans="12:13" ht="12.75">
      <c r="L2994" s="7"/>
      <c r="M2994" s="7"/>
    </row>
    <row r="2995" spans="12:13" ht="12.75">
      <c r="L2995" s="7"/>
      <c r="M2995" s="7"/>
    </row>
    <row r="2996" spans="12:13" ht="12.75">
      <c r="L2996" s="7"/>
      <c r="M2996" s="7"/>
    </row>
    <row r="2997" spans="12:13" ht="12.75">
      <c r="L2997" s="7"/>
      <c r="M2997" s="7"/>
    </row>
    <row r="2998" spans="12:13" ht="12.75">
      <c r="L2998" s="7"/>
      <c r="M2998" s="7"/>
    </row>
    <row r="2999" spans="12:13" ht="12.75">
      <c r="L2999" s="7"/>
      <c r="M2999" s="7"/>
    </row>
    <row r="3000" spans="12:13" ht="12.75">
      <c r="L3000" s="7"/>
      <c r="M3000" s="7"/>
    </row>
    <row r="3001" spans="12:13" ht="12.75">
      <c r="L3001" s="7"/>
      <c r="M3001" s="7"/>
    </row>
    <row r="3002" spans="12:13" ht="12.75">
      <c r="L3002" s="7"/>
      <c r="M3002" s="7"/>
    </row>
    <row r="3003" spans="12:13" ht="12.75">
      <c r="L3003" s="7"/>
      <c r="M3003" s="7"/>
    </row>
    <row r="3004" spans="12:13" ht="12.75">
      <c r="L3004" s="7"/>
      <c r="M3004" s="7"/>
    </row>
    <row r="3005" spans="12:13" ht="12.75">
      <c r="L3005" s="7"/>
      <c r="M3005" s="7"/>
    </row>
    <row r="3006" spans="12:13" ht="12.75">
      <c r="L3006" s="7"/>
      <c r="M3006" s="7"/>
    </row>
    <row r="3007" spans="12:13" ht="12.75">
      <c r="L3007" s="7"/>
      <c r="M3007" s="7"/>
    </row>
    <row r="3008" spans="12:13" ht="12.75">
      <c r="L3008" s="7"/>
      <c r="M3008" s="7"/>
    </row>
    <row r="3009" spans="12:13" ht="12.75">
      <c r="L3009" s="7"/>
      <c r="M3009" s="7"/>
    </row>
    <row r="3010" spans="12:13" ht="12.75">
      <c r="L3010" s="7"/>
      <c r="M3010" s="7"/>
    </row>
    <row r="3011" spans="12:13" ht="12.75">
      <c r="L3011" s="7"/>
      <c r="M3011" s="7"/>
    </row>
    <row r="3012" spans="12:13" ht="12.75">
      <c r="L3012" s="7"/>
      <c r="M3012" s="7"/>
    </row>
    <row r="3013" spans="12:13" ht="12.75">
      <c r="L3013" s="7"/>
      <c r="M3013" s="7"/>
    </row>
    <row r="3014" spans="12:13" ht="12.75">
      <c r="L3014" s="7"/>
      <c r="M3014" s="7"/>
    </row>
    <row r="3015" spans="12:13" ht="12.75">
      <c r="L3015" s="7"/>
      <c r="M3015" s="7"/>
    </row>
    <row r="3016" spans="12:13" ht="12.75">
      <c r="L3016" s="7"/>
      <c r="M3016" s="7"/>
    </row>
    <row r="3017" spans="12:13" ht="12.75">
      <c r="L3017" s="7"/>
      <c r="M3017" s="7"/>
    </row>
    <row r="3018" spans="12:13" ht="12.75">
      <c r="L3018" s="7"/>
      <c r="M3018" s="7"/>
    </row>
    <row r="3019" spans="12:13" ht="12.75">
      <c r="L3019" s="7"/>
      <c r="M3019" s="7"/>
    </row>
    <row r="3020" spans="12:13" ht="12.75">
      <c r="L3020" s="7"/>
      <c r="M3020" s="7"/>
    </row>
    <row r="3021" spans="12:13" ht="12.75">
      <c r="L3021" s="7"/>
      <c r="M3021" s="7"/>
    </row>
    <row r="3022" spans="12:13" ht="12.75">
      <c r="L3022" s="7"/>
      <c r="M3022" s="7"/>
    </row>
    <row r="3023" spans="12:13" ht="12.75">
      <c r="L3023" s="7"/>
      <c r="M3023" s="7"/>
    </row>
    <row r="3024" spans="12:13" ht="12.75">
      <c r="L3024" s="7"/>
      <c r="M3024" s="7"/>
    </row>
    <row r="3025" spans="12:13" ht="12.75">
      <c r="L3025" s="7"/>
      <c r="M3025" s="7"/>
    </row>
    <row r="3026" spans="12:13" ht="12.75">
      <c r="L3026" s="7"/>
      <c r="M3026" s="7"/>
    </row>
    <row r="3027" spans="12:13" ht="12.75">
      <c r="L3027" s="7"/>
      <c r="M3027" s="7"/>
    </row>
    <row r="3028" spans="12:13" ht="12.75">
      <c r="L3028" s="7"/>
      <c r="M3028" s="7"/>
    </row>
    <row r="3029" spans="12:13" ht="12.75">
      <c r="L3029" s="7"/>
      <c r="M3029" s="7"/>
    </row>
    <row r="3030" spans="12:13" ht="12.75">
      <c r="L3030" s="7"/>
      <c r="M3030" s="7"/>
    </row>
    <row r="3031" spans="12:13" ht="12.75">
      <c r="L3031" s="7"/>
      <c r="M3031" s="7"/>
    </row>
    <row r="3032" spans="12:13" ht="12.75">
      <c r="L3032" s="7"/>
      <c r="M3032" s="7"/>
    </row>
    <row r="3033" spans="12:13" ht="12.75">
      <c r="L3033" s="7"/>
      <c r="M3033" s="7"/>
    </row>
    <row r="3034" spans="12:13" ht="12.75">
      <c r="L3034" s="7"/>
      <c r="M3034" s="7"/>
    </row>
    <row r="3035" spans="12:13" ht="12.75">
      <c r="L3035" s="7"/>
      <c r="M3035" s="7"/>
    </row>
    <row r="3036" spans="12:13" ht="12.75">
      <c r="L3036" s="7"/>
      <c r="M3036" s="7"/>
    </row>
    <row r="3037" spans="12:13" ht="12.75">
      <c r="L3037" s="7"/>
      <c r="M3037" s="7"/>
    </row>
    <row r="3038" spans="12:13" ht="12.75">
      <c r="L3038" s="7"/>
      <c r="M3038" s="7"/>
    </row>
    <row r="3039" spans="12:13" ht="12.75">
      <c r="L3039" s="7"/>
      <c r="M3039" s="7"/>
    </row>
    <row r="3040" spans="12:13" ht="12.75">
      <c r="L3040" s="7"/>
      <c r="M3040" s="7"/>
    </row>
    <row r="3041" spans="12:13" ht="12.75">
      <c r="L3041" s="7"/>
      <c r="M3041" s="7"/>
    </row>
    <row r="3042" spans="12:13" ht="12.75">
      <c r="L3042" s="7"/>
      <c r="M3042" s="7"/>
    </row>
    <row r="3043" spans="12:13" ht="12.75">
      <c r="L3043" s="7"/>
      <c r="M3043" s="7"/>
    </row>
    <row r="3044" spans="12:13" ht="12.75">
      <c r="L3044" s="7"/>
      <c r="M3044" s="7"/>
    </row>
    <row r="3045" spans="12:13" ht="12.75">
      <c r="L3045" s="7"/>
      <c r="M3045" s="7"/>
    </row>
    <row r="3046" spans="12:13" ht="12.75">
      <c r="L3046" s="7"/>
      <c r="M3046" s="7"/>
    </row>
    <row r="3047" spans="12:13" ht="12.75">
      <c r="L3047" s="7"/>
      <c r="M3047" s="7"/>
    </row>
    <row r="3048" spans="12:13" ht="12.75">
      <c r="L3048" s="7"/>
      <c r="M3048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153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00390625" style="3" customWidth="1"/>
    <col min="2" max="2" width="7.00390625" style="3" customWidth="1"/>
    <col min="3" max="3" width="11.875" style="3" customWidth="1"/>
    <col min="4" max="4" width="6.375" style="3" customWidth="1"/>
    <col min="5" max="5" width="9.00390625" style="3" customWidth="1"/>
    <col min="6" max="6" width="3.75390625" style="3" customWidth="1"/>
    <col min="7" max="7" width="10.00390625" style="3" customWidth="1"/>
    <col min="8" max="8" width="2.375" style="3" customWidth="1"/>
    <col min="9" max="9" width="7.00390625" style="3" customWidth="1"/>
    <col min="10" max="10" width="10.75390625" style="3" customWidth="1"/>
    <col min="11" max="11" width="13.125" style="3" customWidth="1"/>
    <col min="12" max="13" width="9.00390625" style="3" customWidth="1"/>
    <col min="14" max="14" width="7.00390625" style="3" customWidth="1"/>
    <col min="15" max="15" width="11.875" style="3" customWidth="1"/>
    <col min="16" max="16" width="6.375" style="3" customWidth="1"/>
    <col min="17" max="17" width="9.00390625" style="3" customWidth="1"/>
    <col min="18" max="18" width="3.75390625" style="3" customWidth="1"/>
    <col min="19" max="19" width="10.00390625" style="3" customWidth="1"/>
    <col min="20" max="20" width="2.375" style="3" customWidth="1"/>
    <col min="21" max="21" width="7.00390625" style="3" customWidth="1"/>
    <col min="22" max="22" width="10.75390625" style="3" customWidth="1"/>
    <col min="23" max="23" width="13.125" style="3" customWidth="1"/>
    <col min="24" max="16384" width="9.00390625" style="3" customWidth="1"/>
  </cols>
  <sheetData>
    <row r="1" spans="1:23" ht="12.75">
      <c r="A1" s="21"/>
      <c r="B1" s="97" t="s">
        <v>233</v>
      </c>
      <c r="C1" s="97" t="s">
        <v>232</v>
      </c>
      <c r="D1" s="97"/>
      <c r="E1" s="34"/>
      <c r="F1" s="34"/>
      <c r="G1" s="34"/>
      <c r="H1" s="34"/>
      <c r="I1" s="98"/>
      <c r="J1" s="7"/>
      <c r="K1" s="4" t="s">
        <v>4</v>
      </c>
      <c r="L1" s="52"/>
      <c r="M1" s="266"/>
      <c r="N1" s="97"/>
      <c r="O1" s="97"/>
      <c r="P1" s="97"/>
      <c r="Q1" s="34"/>
      <c r="R1" s="34"/>
      <c r="S1" s="34"/>
      <c r="T1" s="34"/>
      <c r="U1" s="98"/>
      <c r="V1" s="34"/>
      <c r="W1" s="33"/>
    </row>
    <row r="2" spans="1:23" ht="12.75">
      <c r="A2" s="21"/>
      <c r="B2" s="53"/>
      <c r="E2" s="7"/>
      <c r="F2" s="7"/>
      <c r="G2" s="7"/>
      <c r="H2" s="7"/>
      <c r="I2" s="18"/>
      <c r="J2" s="7"/>
      <c r="K2" s="4" t="s">
        <v>5</v>
      </c>
      <c r="L2" s="52"/>
      <c r="M2" s="266"/>
      <c r="N2" s="98"/>
      <c r="O2" s="34"/>
      <c r="P2" s="34"/>
      <c r="Q2" s="34"/>
      <c r="R2" s="34"/>
      <c r="S2" s="34"/>
      <c r="T2" s="34"/>
      <c r="U2" s="192"/>
      <c r="V2" s="34"/>
      <c r="W2" s="33"/>
    </row>
    <row r="3" spans="1:23" ht="12.75">
      <c r="A3" s="21"/>
      <c r="B3" s="6"/>
      <c r="C3" s="6" t="s">
        <v>85</v>
      </c>
      <c r="D3" s="6"/>
      <c r="E3" s="6"/>
      <c r="F3" s="6"/>
      <c r="G3" s="6"/>
      <c r="H3" s="7"/>
      <c r="I3" s="18"/>
      <c r="J3" s="7"/>
      <c r="K3" s="7"/>
      <c r="L3" s="52"/>
      <c r="M3" s="33"/>
      <c r="N3" s="33"/>
      <c r="O3" s="33"/>
      <c r="P3" s="33"/>
      <c r="Q3" s="33"/>
      <c r="R3" s="33"/>
      <c r="S3" s="33"/>
      <c r="T3" s="34"/>
      <c r="U3" s="192"/>
      <c r="V3" s="34"/>
      <c r="W3" s="34"/>
    </row>
    <row r="4" spans="1:23" ht="12.75">
      <c r="A4" s="21"/>
      <c r="B4" s="6"/>
      <c r="C4" s="6" t="s">
        <v>86</v>
      </c>
      <c r="D4" s="6"/>
      <c r="E4" s="6"/>
      <c r="F4" s="6"/>
      <c r="G4" s="6"/>
      <c r="H4" s="7"/>
      <c r="I4" s="18"/>
      <c r="J4" s="7"/>
      <c r="K4" s="7"/>
      <c r="L4" s="69"/>
      <c r="M4" s="33"/>
      <c r="N4" s="33"/>
      <c r="O4" s="33"/>
      <c r="P4" s="33"/>
      <c r="Q4" s="33"/>
      <c r="R4" s="33"/>
      <c r="S4" s="33"/>
      <c r="T4" s="34"/>
      <c r="U4" s="192"/>
      <c r="V4" s="34"/>
      <c r="W4" s="34"/>
    </row>
    <row r="5" spans="1:23" ht="12.75">
      <c r="A5" s="21"/>
      <c r="B5" s="6"/>
      <c r="C5" s="6" t="s">
        <v>173</v>
      </c>
      <c r="D5" s="6"/>
      <c r="E5" s="6"/>
      <c r="F5" s="6"/>
      <c r="G5" s="6"/>
      <c r="H5" s="7"/>
      <c r="I5" s="18"/>
      <c r="J5" s="7"/>
      <c r="K5" s="7"/>
      <c r="L5" s="21"/>
      <c r="M5" s="33"/>
      <c r="N5" s="33"/>
      <c r="O5" s="33"/>
      <c r="P5" s="33"/>
      <c r="Q5" s="33"/>
      <c r="R5" s="33"/>
      <c r="S5" s="33"/>
      <c r="T5" s="34"/>
      <c r="U5" s="192"/>
      <c r="V5" s="34"/>
      <c r="W5" s="34"/>
    </row>
    <row r="6" spans="1:23" ht="12.75">
      <c r="A6" s="21"/>
      <c r="B6" s="6"/>
      <c r="C6" s="6" t="s">
        <v>174</v>
      </c>
      <c r="D6" s="6"/>
      <c r="E6" s="6"/>
      <c r="F6" s="6"/>
      <c r="G6" s="6"/>
      <c r="H6" s="7"/>
      <c r="I6" s="18"/>
      <c r="J6" s="7"/>
      <c r="K6" s="7"/>
      <c r="L6" s="84"/>
      <c r="M6" s="33"/>
      <c r="N6" s="33"/>
      <c r="O6" s="33"/>
      <c r="P6" s="33"/>
      <c r="Q6" s="33"/>
      <c r="R6" s="33"/>
      <c r="S6" s="33"/>
      <c r="T6" s="34"/>
      <c r="U6" s="192"/>
      <c r="V6" s="34"/>
      <c r="W6" s="34"/>
    </row>
    <row r="7" spans="1:24" ht="12.75">
      <c r="A7" s="21"/>
      <c r="B7" s="6"/>
      <c r="C7" s="6"/>
      <c r="D7" s="6"/>
      <c r="E7" s="6"/>
      <c r="F7" s="6"/>
      <c r="G7" s="6"/>
      <c r="H7" s="7"/>
      <c r="I7" s="18"/>
      <c r="J7" s="7"/>
      <c r="K7" s="7"/>
      <c r="L7" s="49"/>
      <c r="M7" s="33"/>
      <c r="N7" s="33"/>
      <c r="O7" s="33"/>
      <c r="P7" s="33"/>
      <c r="Q7" s="33"/>
      <c r="R7" s="33"/>
      <c r="S7" s="33"/>
      <c r="T7" s="34"/>
      <c r="U7" s="192"/>
      <c r="V7" s="34"/>
      <c r="W7" s="34"/>
      <c r="X7" s="6"/>
    </row>
    <row r="8" spans="1:24" ht="16.5">
      <c r="A8" s="21"/>
      <c r="B8" s="53"/>
      <c r="C8" s="147" t="s">
        <v>462</v>
      </c>
      <c r="D8" s="6"/>
      <c r="E8" s="6"/>
      <c r="F8" s="6"/>
      <c r="G8" s="9"/>
      <c r="H8" s="9"/>
      <c r="I8" s="9"/>
      <c r="J8" s="9"/>
      <c r="K8" s="7"/>
      <c r="L8" s="26"/>
      <c r="M8" s="33"/>
      <c r="N8" s="98"/>
      <c r="O8" s="188"/>
      <c r="P8" s="33"/>
      <c r="Q8" s="33"/>
      <c r="R8" s="33"/>
      <c r="S8" s="71"/>
      <c r="T8" s="71"/>
      <c r="U8" s="71"/>
      <c r="V8" s="71"/>
      <c r="W8" s="34"/>
      <c r="X8" s="6"/>
    </row>
    <row r="9" spans="1:24" ht="12.75">
      <c r="A9" s="21"/>
      <c r="B9" s="53"/>
      <c r="C9" s="6" t="s">
        <v>682</v>
      </c>
      <c r="D9" s="6"/>
      <c r="E9" s="6"/>
      <c r="F9" s="6"/>
      <c r="G9" s="9"/>
      <c r="H9" s="9"/>
      <c r="I9" s="9"/>
      <c r="J9" s="9"/>
      <c r="K9" s="7"/>
      <c r="L9" s="26"/>
      <c r="M9" s="33"/>
      <c r="N9" s="98"/>
      <c r="O9" s="33"/>
      <c r="P9" s="33"/>
      <c r="Q9" s="33"/>
      <c r="R9" s="33"/>
      <c r="S9" s="71"/>
      <c r="T9" s="71"/>
      <c r="U9" s="71"/>
      <c r="V9" s="71"/>
      <c r="W9" s="34"/>
      <c r="X9" s="4"/>
    </row>
    <row r="10" spans="1:24" ht="16.5">
      <c r="A10" s="21"/>
      <c r="B10" s="53"/>
      <c r="C10" s="6" t="s">
        <v>683</v>
      </c>
      <c r="D10" s="6"/>
      <c r="E10" s="6"/>
      <c r="F10" s="6"/>
      <c r="G10" s="9"/>
      <c r="H10" s="9"/>
      <c r="I10" s="9"/>
      <c r="J10" s="39"/>
      <c r="K10" s="7"/>
      <c r="L10" s="26"/>
      <c r="M10" s="33"/>
      <c r="N10" s="98"/>
      <c r="O10" s="33"/>
      <c r="P10" s="33"/>
      <c r="Q10" s="33"/>
      <c r="R10" s="33"/>
      <c r="S10" s="71"/>
      <c r="T10" s="71"/>
      <c r="U10" s="71"/>
      <c r="V10" s="189"/>
      <c r="W10" s="34"/>
      <c r="X10" s="6"/>
    </row>
    <row r="11" spans="1:24" ht="16.5">
      <c r="A11" s="21"/>
      <c r="B11" s="53"/>
      <c r="C11" s="6" t="s">
        <v>202</v>
      </c>
      <c r="D11" s="6"/>
      <c r="E11" s="6"/>
      <c r="F11" s="6"/>
      <c r="G11" s="9"/>
      <c r="H11" s="9"/>
      <c r="I11" s="9"/>
      <c r="J11" s="39"/>
      <c r="K11" s="7"/>
      <c r="L11" s="9"/>
      <c r="M11" s="33"/>
      <c r="N11" s="98"/>
      <c r="O11" s="33"/>
      <c r="P11" s="33"/>
      <c r="Q11" s="33"/>
      <c r="R11" s="33"/>
      <c r="S11" s="71"/>
      <c r="T11" s="71"/>
      <c r="U11" s="71"/>
      <c r="V11" s="189"/>
      <c r="W11" s="34"/>
      <c r="X11" s="19"/>
    </row>
    <row r="12" spans="1:24" ht="16.5">
      <c r="A12" s="21"/>
      <c r="B12" s="53"/>
      <c r="C12" s="9"/>
      <c r="D12" s="9"/>
      <c r="E12" s="9"/>
      <c r="F12" s="9"/>
      <c r="G12" s="9"/>
      <c r="H12" s="9"/>
      <c r="I12" s="9"/>
      <c r="J12" s="39"/>
      <c r="K12" s="7"/>
      <c r="L12" s="6"/>
      <c r="M12" s="33"/>
      <c r="N12" s="98"/>
      <c r="O12" s="71"/>
      <c r="P12" s="71"/>
      <c r="Q12" s="71"/>
      <c r="R12" s="71"/>
      <c r="S12" s="71"/>
      <c r="T12" s="71"/>
      <c r="U12" s="71"/>
      <c r="V12" s="189"/>
      <c r="W12" s="34"/>
      <c r="X12" s="26"/>
    </row>
    <row r="13" spans="1:24" ht="12.75">
      <c r="A13" s="6"/>
      <c r="B13" s="6"/>
      <c r="C13" s="5" t="s">
        <v>34</v>
      </c>
      <c r="D13" s="5"/>
      <c r="E13" s="5"/>
      <c r="F13" s="5"/>
      <c r="G13" s="5"/>
      <c r="H13" s="4"/>
      <c r="I13" s="5"/>
      <c r="J13" s="71"/>
      <c r="K13" s="5"/>
      <c r="L13" s="6"/>
      <c r="M13" s="33"/>
      <c r="N13" s="33"/>
      <c r="O13" s="71"/>
      <c r="P13" s="71"/>
      <c r="Q13" s="71"/>
      <c r="R13" s="71"/>
      <c r="S13" s="71"/>
      <c r="T13" s="33"/>
      <c r="U13" s="71"/>
      <c r="V13" s="71"/>
      <c r="W13" s="71"/>
      <c r="X13" s="26"/>
    </row>
    <row r="14" spans="1:24" ht="12.75">
      <c r="A14" s="6"/>
      <c r="B14" s="6"/>
      <c r="C14" s="5" t="s">
        <v>35</v>
      </c>
      <c r="D14" s="5"/>
      <c r="E14" s="5"/>
      <c r="F14" s="5"/>
      <c r="G14" s="5"/>
      <c r="H14" s="4"/>
      <c r="I14" s="14"/>
      <c r="J14" s="71"/>
      <c r="K14" s="5"/>
      <c r="L14" s="6"/>
      <c r="M14" s="33"/>
      <c r="N14" s="33"/>
      <c r="O14" s="71"/>
      <c r="P14" s="71"/>
      <c r="Q14" s="71"/>
      <c r="R14" s="71"/>
      <c r="S14" s="71"/>
      <c r="T14" s="33"/>
      <c r="U14" s="97"/>
      <c r="V14" s="71"/>
      <c r="W14" s="71"/>
      <c r="X14" s="7"/>
    </row>
    <row r="15" spans="1:24" ht="12.75">
      <c r="A15" s="6"/>
      <c r="B15" s="6"/>
      <c r="C15" s="5" t="s">
        <v>36</v>
      </c>
      <c r="D15" s="5"/>
      <c r="E15" s="5"/>
      <c r="F15" s="5"/>
      <c r="G15" s="5"/>
      <c r="H15" s="4"/>
      <c r="I15" s="71"/>
      <c r="J15" s="71"/>
      <c r="K15" s="5"/>
      <c r="L15" s="6"/>
      <c r="M15" s="33"/>
      <c r="N15" s="33"/>
      <c r="O15" s="71"/>
      <c r="P15" s="71"/>
      <c r="Q15" s="71"/>
      <c r="R15" s="71"/>
      <c r="S15" s="71"/>
      <c r="T15" s="33"/>
      <c r="U15" s="71"/>
      <c r="V15" s="71"/>
      <c r="W15" s="71"/>
      <c r="X15" s="7"/>
    </row>
    <row r="16" spans="1:24" ht="12.75">
      <c r="A16" s="6"/>
      <c r="B16" s="6"/>
      <c r="C16" s="5"/>
      <c r="D16" s="5"/>
      <c r="E16" s="5"/>
      <c r="F16" s="5"/>
      <c r="G16" s="5"/>
      <c r="H16" s="4"/>
      <c r="I16" s="71"/>
      <c r="J16" s="71"/>
      <c r="K16" s="5"/>
      <c r="L16" s="9"/>
      <c r="M16" s="71"/>
      <c r="N16" s="33"/>
      <c r="O16" s="71"/>
      <c r="P16" s="71"/>
      <c r="Q16" s="71"/>
      <c r="R16" s="71"/>
      <c r="S16" s="71"/>
      <c r="T16" s="33"/>
      <c r="U16" s="71"/>
      <c r="V16" s="71"/>
      <c r="W16" s="71"/>
      <c r="X16" s="7"/>
    </row>
    <row r="17" spans="1:24" ht="15.75" customHeight="1">
      <c r="A17" s="9"/>
      <c r="B17" s="9"/>
      <c r="C17" s="181" t="s">
        <v>203</v>
      </c>
      <c r="D17" s="181"/>
      <c r="E17" s="181" t="s">
        <v>204</v>
      </c>
      <c r="F17" s="181"/>
      <c r="G17" s="181" t="s">
        <v>205</v>
      </c>
      <c r="H17" s="181"/>
      <c r="I17" s="181"/>
      <c r="J17" s="181" t="s">
        <v>206</v>
      </c>
      <c r="K17" s="5"/>
      <c r="L17" s="9"/>
      <c r="M17" s="71"/>
      <c r="N17" s="71"/>
      <c r="O17" s="33"/>
      <c r="P17" s="33"/>
      <c r="Q17" s="33"/>
      <c r="R17" s="33"/>
      <c r="S17" s="33"/>
      <c r="T17" s="33"/>
      <c r="U17" s="33"/>
      <c r="V17" s="33"/>
      <c r="W17" s="71"/>
      <c r="X17" s="7"/>
    </row>
    <row r="18" spans="1:24" ht="12.75">
      <c r="A18" s="21"/>
      <c r="B18" s="53"/>
      <c r="C18" s="6"/>
      <c r="D18" s="6"/>
      <c r="E18" s="6"/>
      <c r="F18" s="6"/>
      <c r="G18" s="6"/>
      <c r="H18" s="7"/>
      <c r="I18" s="18"/>
      <c r="J18" s="7"/>
      <c r="K18" s="7"/>
      <c r="L18" s="84"/>
      <c r="M18" s="33"/>
      <c r="N18" s="98"/>
      <c r="O18" s="33"/>
      <c r="P18" s="33"/>
      <c r="Q18" s="33"/>
      <c r="R18" s="33"/>
      <c r="S18" s="33"/>
      <c r="T18" s="34"/>
      <c r="U18" s="192"/>
      <c r="V18" s="34"/>
      <c r="W18" s="34"/>
      <c r="X18" s="7"/>
    </row>
    <row r="19" spans="1:24" ht="12.75">
      <c r="A19" s="4"/>
      <c r="B19" s="4" t="s">
        <v>111</v>
      </c>
      <c r="C19" s="4" t="s">
        <v>684</v>
      </c>
      <c r="D19" s="4"/>
      <c r="E19" s="4"/>
      <c r="F19" s="4"/>
      <c r="G19" s="4"/>
      <c r="H19" s="4"/>
      <c r="I19" s="4"/>
      <c r="J19" s="4"/>
      <c r="K19" s="6"/>
      <c r="L19" s="84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7"/>
    </row>
    <row r="20" spans="1:24" ht="12.75">
      <c r="A20" s="4"/>
      <c r="B20" s="4"/>
      <c r="C20" s="4" t="s">
        <v>685</v>
      </c>
      <c r="D20" s="4"/>
      <c r="E20" s="4"/>
      <c r="F20" s="4"/>
      <c r="G20" s="4"/>
      <c r="H20" s="4"/>
      <c r="I20" s="4"/>
      <c r="J20" s="4"/>
      <c r="K20" s="6"/>
      <c r="L20" s="8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7"/>
    </row>
    <row r="21" spans="1:24" ht="12.75">
      <c r="A21" s="4"/>
      <c r="B21" s="4"/>
      <c r="C21" s="4" t="s">
        <v>328</v>
      </c>
      <c r="D21" s="4"/>
      <c r="E21" s="4"/>
      <c r="F21" s="4"/>
      <c r="G21" s="4"/>
      <c r="H21" s="4"/>
      <c r="I21" s="4"/>
      <c r="J21" s="4"/>
      <c r="K21" s="6"/>
      <c r="L21" s="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7"/>
    </row>
    <row r="22" spans="1:24" ht="12.75">
      <c r="A22" s="4"/>
      <c r="B22" s="4"/>
      <c r="C22" s="8" t="s">
        <v>300</v>
      </c>
      <c r="D22" s="8"/>
      <c r="E22" s="8">
        <v>60.11</v>
      </c>
      <c r="F22" s="8"/>
      <c r="G22" s="8"/>
      <c r="H22" s="8"/>
      <c r="I22" s="8"/>
      <c r="J22" s="6"/>
      <c r="K22" s="6"/>
      <c r="L22" s="4"/>
      <c r="M22" s="33"/>
      <c r="N22" s="33"/>
      <c r="O22" s="198"/>
      <c r="P22" s="198"/>
      <c r="Q22" s="198"/>
      <c r="R22" s="198"/>
      <c r="S22" s="198"/>
      <c r="T22" s="198"/>
      <c r="U22" s="198"/>
      <c r="V22" s="33"/>
      <c r="W22" s="33"/>
      <c r="X22" s="7"/>
    </row>
    <row r="23" spans="1:24" ht="12.75">
      <c r="A23" s="4"/>
      <c r="B23" s="4"/>
      <c r="C23" s="8"/>
      <c r="D23" s="8"/>
      <c r="E23" s="8"/>
      <c r="F23" s="8"/>
      <c r="G23" s="8"/>
      <c r="H23" s="8"/>
      <c r="I23" s="8"/>
      <c r="J23" s="6"/>
      <c r="K23" s="6"/>
      <c r="L23" s="4"/>
      <c r="M23" s="33"/>
      <c r="N23" s="33"/>
      <c r="O23" s="198"/>
      <c r="P23" s="198"/>
      <c r="Q23" s="198"/>
      <c r="R23" s="198"/>
      <c r="S23" s="198"/>
      <c r="T23" s="198"/>
      <c r="U23" s="198"/>
      <c r="V23" s="33"/>
      <c r="W23" s="33"/>
      <c r="X23" s="7"/>
    </row>
    <row r="24" spans="1:24" ht="12.75">
      <c r="A24" s="4"/>
      <c r="B24" s="4"/>
      <c r="C24" s="4" t="s">
        <v>138</v>
      </c>
      <c r="D24" s="4"/>
      <c r="E24" s="4">
        <f>SUM(E22:E23)</f>
        <v>60.11</v>
      </c>
      <c r="F24" s="4"/>
      <c r="G24" s="4"/>
      <c r="H24" s="4"/>
      <c r="I24" s="4"/>
      <c r="J24" s="4">
        <f>E24*G24</f>
        <v>0</v>
      </c>
      <c r="K24" s="6"/>
      <c r="L24" s="4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7"/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6"/>
      <c r="L25" s="4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7"/>
    </row>
    <row r="26" spans="1:24" ht="12.75">
      <c r="A26" s="21"/>
      <c r="B26" s="4" t="s">
        <v>129</v>
      </c>
      <c r="C26" s="4" t="s">
        <v>339</v>
      </c>
      <c r="D26" s="4"/>
      <c r="E26" s="4"/>
      <c r="F26" s="4"/>
      <c r="G26" s="4"/>
      <c r="H26" s="4"/>
      <c r="I26" s="4"/>
      <c r="J26" s="4"/>
      <c r="K26" s="7"/>
      <c r="L26" s="4"/>
      <c r="M26" s="198"/>
      <c r="N26" s="33"/>
      <c r="O26" s="33"/>
      <c r="P26" s="33"/>
      <c r="Q26" s="33"/>
      <c r="R26" s="33"/>
      <c r="S26" s="33"/>
      <c r="T26" s="33"/>
      <c r="U26" s="33"/>
      <c r="V26" s="33"/>
      <c r="W26" s="34"/>
      <c r="X26" s="7"/>
    </row>
    <row r="27" spans="1:24" ht="12.75">
      <c r="A27" s="21"/>
      <c r="B27" s="4"/>
      <c r="C27" s="4" t="s">
        <v>686</v>
      </c>
      <c r="D27" s="4"/>
      <c r="E27" s="4"/>
      <c r="F27" s="4"/>
      <c r="G27" s="4"/>
      <c r="H27" s="4"/>
      <c r="I27" s="4"/>
      <c r="J27" s="4"/>
      <c r="K27" s="7"/>
      <c r="L27" s="4"/>
      <c r="M27" s="198"/>
      <c r="N27" s="33"/>
      <c r="O27" s="33"/>
      <c r="P27" s="33"/>
      <c r="Q27" s="33"/>
      <c r="R27" s="33"/>
      <c r="S27" s="33"/>
      <c r="T27" s="33"/>
      <c r="U27" s="33"/>
      <c r="V27" s="33"/>
      <c r="W27" s="34"/>
      <c r="X27" s="7"/>
    </row>
    <row r="28" spans="1:24" ht="12.75">
      <c r="A28" s="21"/>
      <c r="B28" s="4"/>
      <c r="C28" s="4" t="s">
        <v>687</v>
      </c>
      <c r="D28" s="4"/>
      <c r="E28" s="4"/>
      <c r="F28" s="4"/>
      <c r="G28" s="4"/>
      <c r="H28" s="4"/>
      <c r="I28" s="4"/>
      <c r="J28" s="4"/>
      <c r="K28" s="7"/>
      <c r="L28" s="4"/>
      <c r="M28" s="198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7"/>
    </row>
    <row r="29" spans="1:24" ht="12.75">
      <c r="A29" s="21"/>
      <c r="B29" s="4"/>
      <c r="C29" s="4" t="s">
        <v>688</v>
      </c>
      <c r="D29" s="4"/>
      <c r="E29" s="4"/>
      <c r="F29" s="4"/>
      <c r="G29" s="4"/>
      <c r="H29" s="4"/>
      <c r="I29" s="4"/>
      <c r="J29" s="4"/>
      <c r="K29" s="7"/>
      <c r="L29" s="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7"/>
    </row>
    <row r="30" spans="1:24" ht="12.75">
      <c r="A30" s="21"/>
      <c r="B30" s="4"/>
      <c r="C30" s="4" t="s">
        <v>689</v>
      </c>
      <c r="D30" s="4"/>
      <c r="E30" s="4"/>
      <c r="F30" s="4"/>
      <c r="G30" s="4"/>
      <c r="H30" s="4"/>
      <c r="I30" s="4"/>
      <c r="J30" s="4"/>
      <c r="K30" s="7"/>
      <c r="L30" s="4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7"/>
    </row>
    <row r="31" spans="1:24" ht="12.75">
      <c r="A31" s="21"/>
      <c r="B31" s="4"/>
      <c r="C31" s="4" t="s">
        <v>307</v>
      </c>
      <c r="D31" s="4"/>
      <c r="E31" s="4"/>
      <c r="F31" s="4"/>
      <c r="G31" s="4"/>
      <c r="H31" s="4"/>
      <c r="I31" s="4"/>
      <c r="J31" s="4"/>
      <c r="K31" s="7"/>
      <c r="L31" s="4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7"/>
    </row>
    <row r="32" spans="1:24" ht="12.75">
      <c r="A32" s="21"/>
      <c r="B32" s="4"/>
      <c r="C32" s="4" t="s">
        <v>690</v>
      </c>
      <c r="D32" s="4"/>
      <c r="E32" s="4"/>
      <c r="F32" s="4"/>
      <c r="G32" s="4"/>
      <c r="H32" s="4"/>
      <c r="I32" s="4"/>
      <c r="J32" s="4"/>
      <c r="K32" s="7"/>
      <c r="L32" s="4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4"/>
      <c r="X32" s="7"/>
    </row>
    <row r="33" spans="1:24" ht="15.75">
      <c r="A33" s="21"/>
      <c r="B33" s="12"/>
      <c r="C33" s="4"/>
      <c r="D33" s="4"/>
      <c r="E33" s="4"/>
      <c r="F33" s="4"/>
      <c r="G33" s="4"/>
      <c r="H33" s="4"/>
      <c r="I33" s="4"/>
      <c r="J33" s="4"/>
      <c r="K33" s="7"/>
      <c r="L33" s="4"/>
      <c r="M33" s="33"/>
      <c r="N33" s="237"/>
      <c r="O33" s="33"/>
      <c r="P33" s="33"/>
      <c r="Q33" s="33"/>
      <c r="R33" s="33"/>
      <c r="S33" s="33"/>
      <c r="T33" s="33"/>
      <c r="U33" s="33"/>
      <c r="V33" s="33"/>
      <c r="W33" s="34"/>
      <c r="X33" s="7"/>
    </row>
    <row r="34" spans="1:24" ht="12.75">
      <c r="A34" s="84"/>
      <c r="B34" s="4"/>
      <c r="C34" s="4" t="s">
        <v>138</v>
      </c>
      <c r="D34" s="4"/>
      <c r="E34" s="4">
        <v>60.11</v>
      </c>
      <c r="F34" s="4"/>
      <c r="G34" s="4"/>
      <c r="H34" s="4"/>
      <c r="I34" s="4"/>
      <c r="J34" s="4">
        <f>E34*G34</f>
        <v>0</v>
      </c>
      <c r="K34" s="48"/>
      <c r="L34" s="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198"/>
      <c r="X34" s="7"/>
    </row>
    <row r="35" spans="1:24" ht="12.75">
      <c r="A35" s="6"/>
      <c r="B35" s="4"/>
      <c r="C35" s="120"/>
      <c r="D35" s="120"/>
      <c r="E35" s="120"/>
      <c r="F35" s="174"/>
      <c r="G35" s="120"/>
      <c r="H35" s="120"/>
      <c r="I35" s="120"/>
      <c r="J35" s="107"/>
      <c r="K35" s="7"/>
      <c r="L35" s="4"/>
      <c r="M35" s="33"/>
      <c r="N35" s="33"/>
      <c r="O35" s="240"/>
      <c r="P35" s="240"/>
      <c r="Q35" s="240"/>
      <c r="R35" s="241"/>
      <c r="S35" s="240"/>
      <c r="T35" s="240"/>
      <c r="U35" s="240"/>
      <c r="V35" s="128"/>
      <c r="W35" s="34"/>
      <c r="X35" s="7"/>
    </row>
    <row r="36" spans="1:24" ht="12.75">
      <c r="A36" s="6"/>
      <c r="B36" s="4" t="s">
        <v>130</v>
      </c>
      <c r="C36" s="4" t="s">
        <v>408</v>
      </c>
      <c r="D36" s="4"/>
      <c r="E36" s="4"/>
      <c r="F36" s="4"/>
      <c r="G36" s="4"/>
      <c r="H36" s="4"/>
      <c r="I36" s="6"/>
      <c r="J36" s="4"/>
      <c r="K36" s="7"/>
      <c r="L36" s="4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4"/>
      <c r="X36" s="7"/>
    </row>
    <row r="37" spans="1:24" ht="12.75">
      <c r="A37" s="6"/>
      <c r="B37" s="4"/>
      <c r="C37" s="4" t="s">
        <v>691</v>
      </c>
      <c r="D37" s="4"/>
      <c r="E37" s="4"/>
      <c r="F37" s="4"/>
      <c r="G37" s="4"/>
      <c r="H37" s="4"/>
      <c r="I37" s="6"/>
      <c r="J37" s="4"/>
      <c r="K37" s="7"/>
      <c r="L37" s="4"/>
      <c r="M37" s="71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7"/>
    </row>
    <row r="38" spans="1:24" ht="12.75">
      <c r="A38" s="6"/>
      <c r="B38" s="4"/>
      <c r="C38" s="4" t="s">
        <v>303</v>
      </c>
      <c r="D38" s="4"/>
      <c r="E38" s="4"/>
      <c r="F38" s="4"/>
      <c r="G38" s="4"/>
      <c r="H38" s="4"/>
      <c r="I38" s="6"/>
      <c r="J38" s="4"/>
      <c r="K38" s="7"/>
      <c r="L38" s="4"/>
      <c r="M38" s="71"/>
      <c r="N38" s="33"/>
      <c r="O38" s="33"/>
      <c r="P38" s="33"/>
      <c r="Q38" s="33"/>
      <c r="R38" s="33"/>
      <c r="S38" s="33"/>
      <c r="T38" s="33"/>
      <c r="U38" s="33"/>
      <c r="V38" s="33"/>
      <c r="W38" s="34"/>
      <c r="X38" s="7"/>
    </row>
    <row r="39" spans="1:24" ht="12.75">
      <c r="A39" s="6"/>
      <c r="B39" s="4"/>
      <c r="C39" s="4" t="s">
        <v>692</v>
      </c>
      <c r="D39" s="4"/>
      <c r="E39" s="4">
        <v>15.66</v>
      </c>
      <c r="F39" s="4"/>
      <c r="G39" s="4"/>
      <c r="H39" s="4"/>
      <c r="I39" s="6"/>
      <c r="J39" s="4"/>
      <c r="K39" s="7"/>
      <c r="L39" s="4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7"/>
    </row>
    <row r="40" spans="1:24" ht="12.75">
      <c r="A40" s="6"/>
      <c r="B40" s="4"/>
      <c r="C40" s="4"/>
      <c r="D40" s="4"/>
      <c r="E40" s="4"/>
      <c r="F40" s="4"/>
      <c r="G40" s="4"/>
      <c r="H40" s="4"/>
      <c r="I40" s="6"/>
      <c r="J40" s="4"/>
      <c r="K40" s="7"/>
      <c r="L40" s="4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7"/>
    </row>
    <row r="41" spans="1:24" ht="12.75">
      <c r="A41" s="6"/>
      <c r="B41" s="4"/>
      <c r="C41" s="4" t="s">
        <v>140</v>
      </c>
      <c r="D41" s="4"/>
      <c r="E41" s="4">
        <f>SUM(E39:E40)</f>
        <v>15.66</v>
      </c>
      <c r="F41" s="4"/>
      <c r="G41" s="4"/>
      <c r="H41" s="4"/>
      <c r="I41" s="4"/>
      <c r="J41" s="4">
        <f>E41*G41</f>
        <v>0</v>
      </c>
      <c r="K41" s="7"/>
      <c r="L41" s="4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7"/>
    </row>
    <row r="42" spans="1:24" ht="12.75">
      <c r="A42" s="6"/>
      <c r="B42" s="4"/>
      <c r="C42" s="4"/>
      <c r="D42" s="4"/>
      <c r="E42" s="4"/>
      <c r="F42" s="4"/>
      <c r="G42" s="4"/>
      <c r="H42" s="4"/>
      <c r="I42" s="4"/>
      <c r="J42" s="4"/>
      <c r="K42" s="7"/>
      <c r="L42" s="4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4"/>
      <c r="X42" s="7"/>
    </row>
    <row r="43" spans="1:24" ht="12.75">
      <c r="A43" s="6"/>
      <c r="B43" s="4"/>
      <c r="C43" s="4"/>
      <c r="D43" s="4"/>
      <c r="E43" s="4"/>
      <c r="F43" s="4"/>
      <c r="G43" s="4"/>
      <c r="H43" s="4"/>
      <c r="I43" s="4"/>
      <c r="J43" s="4"/>
      <c r="K43" s="7"/>
      <c r="L43" s="4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4"/>
      <c r="X43" s="7"/>
    </row>
    <row r="44" spans="1:24" ht="12.75">
      <c r="A44" s="6"/>
      <c r="B44" s="4" t="s">
        <v>133</v>
      </c>
      <c r="C44" s="4" t="s">
        <v>431</v>
      </c>
      <c r="D44" s="4"/>
      <c r="E44" s="4"/>
      <c r="F44" s="4"/>
      <c r="G44" s="4"/>
      <c r="H44" s="4"/>
      <c r="I44" s="4"/>
      <c r="J44" s="4"/>
      <c r="K44" s="7"/>
      <c r="L44" s="4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4"/>
      <c r="X44" s="7"/>
    </row>
    <row r="45" spans="1:24" ht="12.75">
      <c r="A45" s="6"/>
      <c r="B45" s="4"/>
      <c r="C45" s="4" t="s">
        <v>693</v>
      </c>
      <c r="D45" s="4"/>
      <c r="E45" s="4"/>
      <c r="F45" s="4"/>
      <c r="G45" s="4"/>
      <c r="H45" s="4"/>
      <c r="I45" s="4"/>
      <c r="J45" s="4"/>
      <c r="K45" s="7"/>
      <c r="L45" s="4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7"/>
    </row>
    <row r="46" spans="1:24" ht="12.75">
      <c r="A46" s="6"/>
      <c r="B46" s="4"/>
      <c r="C46" s="4" t="s">
        <v>694</v>
      </c>
      <c r="D46" s="4"/>
      <c r="E46" s="4"/>
      <c r="F46" s="4"/>
      <c r="G46" s="4"/>
      <c r="H46" s="4"/>
      <c r="I46" s="4"/>
      <c r="J46" s="4"/>
      <c r="K46" s="7"/>
      <c r="L46" s="4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4"/>
      <c r="X46" s="7"/>
    </row>
    <row r="47" spans="1:24" ht="12.75">
      <c r="A47" s="6"/>
      <c r="B47" s="4"/>
      <c r="C47" s="4" t="s">
        <v>695</v>
      </c>
      <c r="D47" s="4"/>
      <c r="E47" s="4"/>
      <c r="F47" s="4"/>
      <c r="G47" s="4"/>
      <c r="H47" s="4"/>
      <c r="I47" s="4"/>
      <c r="J47" s="4"/>
      <c r="K47" s="7"/>
      <c r="L47" s="4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7"/>
    </row>
    <row r="48" spans="1:24" ht="12.75">
      <c r="A48" s="6"/>
      <c r="B48" s="4"/>
      <c r="C48" s="4" t="s">
        <v>696</v>
      </c>
      <c r="D48" s="4"/>
      <c r="E48" s="4"/>
      <c r="F48" s="4"/>
      <c r="G48" s="4"/>
      <c r="H48" s="4"/>
      <c r="I48" s="4"/>
      <c r="J48" s="4"/>
      <c r="K48" s="7"/>
      <c r="L48" s="4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4"/>
      <c r="X48" s="7"/>
    </row>
    <row r="49" spans="1:24" ht="12.75">
      <c r="A49" s="6"/>
      <c r="B49" s="4"/>
      <c r="C49" s="4" t="s">
        <v>697</v>
      </c>
      <c r="D49" s="4"/>
      <c r="E49" s="4"/>
      <c r="F49" s="4"/>
      <c r="G49" s="4"/>
      <c r="H49" s="4"/>
      <c r="I49" s="4"/>
      <c r="J49" s="4"/>
      <c r="K49" s="7"/>
      <c r="L49" s="4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7"/>
    </row>
    <row r="50" spans="1:24" ht="12.75">
      <c r="A50" s="6"/>
      <c r="B50" s="4"/>
      <c r="D50" s="4"/>
      <c r="E50" s="4"/>
      <c r="F50" s="4"/>
      <c r="G50" s="4"/>
      <c r="H50" s="4"/>
      <c r="I50" s="4"/>
      <c r="J50" s="4"/>
      <c r="K50" s="7"/>
      <c r="L50" s="4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4"/>
      <c r="X50" s="7"/>
    </row>
    <row r="51" spans="1:24" ht="12.75">
      <c r="A51" s="6"/>
      <c r="B51" s="4"/>
      <c r="C51" s="4" t="s">
        <v>432</v>
      </c>
      <c r="D51" s="4"/>
      <c r="E51" s="4">
        <v>1</v>
      </c>
      <c r="F51" s="4"/>
      <c r="G51" s="4"/>
      <c r="H51" s="4"/>
      <c r="I51" s="4"/>
      <c r="J51" s="4">
        <f>E51*G51</f>
        <v>0</v>
      </c>
      <c r="K51" s="7"/>
      <c r="L51" s="4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7"/>
    </row>
    <row r="52" spans="1:24" ht="12.75">
      <c r="A52" s="6"/>
      <c r="B52" s="4"/>
      <c r="C52" s="4"/>
      <c r="D52" s="4"/>
      <c r="E52" s="4"/>
      <c r="F52" s="4"/>
      <c r="G52" s="4"/>
      <c r="H52" s="4"/>
      <c r="I52" s="4"/>
      <c r="J52" s="4"/>
      <c r="K52" s="7"/>
      <c r="L52" s="4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4"/>
      <c r="X52" s="7"/>
    </row>
    <row r="53" spans="1:24" ht="12.75">
      <c r="A53" s="6"/>
      <c r="B53" s="4" t="s">
        <v>136</v>
      </c>
      <c r="C53" s="4" t="s">
        <v>433</v>
      </c>
      <c r="D53" s="4"/>
      <c r="E53" s="4"/>
      <c r="F53" s="4"/>
      <c r="G53" s="4"/>
      <c r="H53" s="4"/>
      <c r="I53" s="4"/>
      <c r="J53" s="4"/>
      <c r="K53" s="7"/>
      <c r="L53" s="4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4"/>
      <c r="X53" s="7"/>
    </row>
    <row r="54" spans="1:24" ht="12.75">
      <c r="A54" s="6"/>
      <c r="B54" s="4"/>
      <c r="C54" s="4" t="s">
        <v>391</v>
      </c>
      <c r="D54" s="4"/>
      <c r="E54" s="4">
        <v>1</v>
      </c>
      <c r="F54" s="4"/>
      <c r="G54" s="4"/>
      <c r="H54" s="4"/>
      <c r="I54" s="4"/>
      <c r="J54" s="4">
        <f>E54*G54</f>
        <v>0</v>
      </c>
      <c r="K54" s="7"/>
      <c r="L54" s="4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4"/>
      <c r="X54" s="7"/>
    </row>
    <row r="55" spans="1:24" ht="12.75">
      <c r="A55" s="6"/>
      <c r="B55" s="4"/>
      <c r="C55" s="4"/>
      <c r="D55" s="4"/>
      <c r="E55" s="4"/>
      <c r="F55" s="4"/>
      <c r="G55" s="4"/>
      <c r="H55" s="4"/>
      <c r="I55" s="4"/>
      <c r="J55" s="4"/>
      <c r="K55" s="7"/>
      <c r="L55" s="4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4"/>
      <c r="X55" s="7"/>
    </row>
    <row r="56" spans="1:24" ht="12.75">
      <c r="A56" s="6"/>
      <c r="B56" s="4" t="s">
        <v>142</v>
      </c>
      <c r="C56" s="4" t="s">
        <v>434</v>
      </c>
      <c r="D56" s="4"/>
      <c r="E56" s="4"/>
      <c r="F56" s="4"/>
      <c r="G56" s="4"/>
      <c r="H56" s="4"/>
      <c r="I56" s="4"/>
      <c r="J56" s="4"/>
      <c r="K56" s="7"/>
      <c r="L56" s="4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4"/>
      <c r="X56" s="7"/>
    </row>
    <row r="57" spans="1:24" ht="12.75">
      <c r="A57" s="6"/>
      <c r="B57" s="4"/>
      <c r="C57" s="4" t="s">
        <v>391</v>
      </c>
      <c r="D57" s="4"/>
      <c r="E57" s="4">
        <v>1</v>
      </c>
      <c r="F57" s="4"/>
      <c r="G57" s="4"/>
      <c r="H57" s="4"/>
      <c r="I57" s="4"/>
      <c r="J57" s="4">
        <f>E57*G57</f>
        <v>0</v>
      </c>
      <c r="K57" s="7"/>
      <c r="L57" s="4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4"/>
      <c r="X57" s="7"/>
    </row>
    <row r="58" spans="1:24" ht="12.75">
      <c r="A58" s="6"/>
      <c r="B58" s="4"/>
      <c r="C58" s="4"/>
      <c r="D58" s="4"/>
      <c r="E58" s="4"/>
      <c r="F58" s="4"/>
      <c r="G58" s="4"/>
      <c r="H58" s="4"/>
      <c r="I58" s="4"/>
      <c r="J58" s="4"/>
      <c r="K58" s="7"/>
      <c r="L58" s="4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4"/>
      <c r="X58" s="7"/>
    </row>
    <row r="59" spans="1:24" ht="12.75">
      <c r="A59" s="6"/>
      <c r="B59" s="4" t="s">
        <v>143</v>
      </c>
      <c r="C59" s="4" t="s">
        <v>435</v>
      </c>
      <c r="D59" s="4"/>
      <c r="E59" s="4"/>
      <c r="F59" s="4"/>
      <c r="G59" s="4"/>
      <c r="H59" s="4"/>
      <c r="I59" s="4"/>
      <c r="J59" s="4"/>
      <c r="K59" s="7"/>
      <c r="L59" s="4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4"/>
      <c r="X59" s="7"/>
    </row>
    <row r="60" spans="1:24" ht="12.75">
      <c r="A60" s="6"/>
      <c r="B60" s="4"/>
      <c r="C60" s="4" t="s">
        <v>391</v>
      </c>
      <c r="D60" s="4"/>
      <c r="E60" s="4">
        <v>1</v>
      </c>
      <c r="F60" s="4"/>
      <c r="G60" s="4"/>
      <c r="H60" s="4"/>
      <c r="I60" s="4"/>
      <c r="J60" s="4">
        <f>E60*G60</f>
        <v>0</v>
      </c>
      <c r="K60" s="7"/>
      <c r="L60" s="4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4"/>
      <c r="X60" s="7"/>
    </row>
    <row r="61" spans="1:24" ht="12.75">
      <c r="A61" s="6"/>
      <c r="B61" s="4"/>
      <c r="C61" s="4"/>
      <c r="D61" s="4"/>
      <c r="E61" s="4"/>
      <c r="F61" s="4"/>
      <c r="G61" s="4"/>
      <c r="H61" s="4"/>
      <c r="I61" s="4"/>
      <c r="J61" s="4"/>
      <c r="K61" s="7"/>
      <c r="L61" s="4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4"/>
      <c r="X61" s="7"/>
    </row>
    <row r="62" spans="1:24" ht="12.75">
      <c r="A62" s="6"/>
      <c r="B62" s="4" t="s">
        <v>144</v>
      </c>
      <c r="C62" s="4" t="s">
        <v>436</v>
      </c>
      <c r="D62" s="4"/>
      <c r="E62" s="4"/>
      <c r="F62" s="4"/>
      <c r="G62" s="4"/>
      <c r="H62" s="4"/>
      <c r="I62" s="4"/>
      <c r="J62" s="4"/>
      <c r="K62" s="7"/>
      <c r="L62" s="4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4"/>
      <c r="X62" s="7"/>
    </row>
    <row r="63" spans="1:24" ht="12.75">
      <c r="A63" s="6"/>
      <c r="B63" s="4"/>
      <c r="C63" s="4" t="s">
        <v>391</v>
      </c>
      <c r="D63" s="4"/>
      <c r="E63" s="4">
        <v>2</v>
      </c>
      <c r="F63" s="4"/>
      <c r="G63" s="4"/>
      <c r="H63" s="4"/>
      <c r="I63" s="4"/>
      <c r="J63" s="4">
        <f>E63*G63</f>
        <v>0</v>
      </c>
      <c r="K63" s="7"/>
      <c r="L63" s="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4"/>
      <c r="X63" s="7"/>
    </row>
    <row r="64" spans="1:24" ht="12.75">
      <c r="A64" s="6"/>
      <c r="B64" s="4"/>
      <c r="C64" s="4"/>
      <c r="D64" s="4"/>
      <c r="E64" s="4"/>
      <c r="F64" s="4"/>
      <c r="G64" s="4"/>
      <c r="H64" s="4"/>
      <c r="I64" s="4"/>
      <c r="J64" s="4"/>
      <c r="K64" s="7"/>
      <c r="L64" s="4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4"/>
      <c r="X64" s="7"/>
    </row>
    <row r="65" spans="1:24" ht="12.75">
      <c r="A65" s="6"/>
      <c r="B65" s="4" t="s">
        <v>145</v>
      </c>
      <c r="C65" s="4" t="s">
        <v>437</v>
      </c>
      <c r="D65" s="4"/>
      <c r="E65" s="4"/>
      <c r="F65" s="4"/>
      <c r="G65" s="4"/>
      <c r="H65" s="4"/>
      <c r="I65" s="4"/>
      <c r="J65" s="4"/>
      <c r="K65" s="7"/>
      <c r="L65" s="4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4"/>
      <c r="X65" s="7"/>
    </row>
    <row r="66" spans="1:24" ht="12.75">
      <c r="A66" s="6"/>
      <c r="B66" s="4"/>
      <c r="C66" s="4" t="s">
        <v>438</v>
      </c>
      <c r="D66" s="4"/>
      <c r="E66" s="4"/>
      <c r="F66" s="4"/>
      <c r="G66" s="4"/>
      <c r="H66" s="4"/>
      <c r="I66" s="4"/>
      <c r="J66" s="4"/>
      <c r="K66" s="7"/>
      <c r="L66" s="4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4"/>
      <c r="X66" s="7"/>
    </row>
    <row r="67" spans="1:24" ht="12.75">
      <c r="A67" s="6"/>
      <c r="B67" s="4"/>
      <c r="C67" s="4" t="s">
        <v>391</v>
      </c>
      <c r="D67" s="4"/>
      <c r="E67" s="4">
        <v>1</v>
      </c>
      <c r="F67" s="4"/>
      <c r="G67" s="4"/>
      <c r="H67" s="4"/>
      <c r="I67" s="4"/>
      <c r="J67" s="4">
        <f>E67*G67</f>
        <v>0</v>
      </c>
      <c r="K67" s="7"/>
      <c r="L67" s="4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4"/>
      <c r="X67" s="7"/>
    </row>
    <row r="68" spans="1:24" ht="12.75">
      <c r="A68" s="6"/>
      <c r="B68" s="4"/>
      <c r="C68" s="4"/>
      <c r="D68" s="4"/>
      <c r="E68" s="4"/>
      <c r="F68" s="4"/>
      <c r="G68" s="4"/>
      <c r="H68" s="4"/>
      <c r="I68" s="4"/>
      <c r="J68" s="4"/>
      <c r="K68" s="7"/>
      <c r="L68" s="4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4"/>
      <c r="X68" s="7"/>
    </row>
    <row r="69" spans="1:24" ht="12.75">
      <c r="A69" s="6"/>
      <c r="B69" s="4" t="s">
        <v>139</v>
      </c>
      <c r="C69" s="4" t="s">
        <v>439</v>
      </c>
      <c r="D69" s="4"/>
      <c r="E69" s="4"/>
      <c r="F69" s="4"/>
      <c r="G69" s="4"/>
      <c r="H69" s="4"/>
      <c r="I69" s="4"/>
      <c r="J69" s="4"/>
      <c r="K69" s="7"/>
      <c r="L69" s="4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4"/>
      <c r="X69" s="7"/>
    </row>
    <row r="70" spans="1:24" ht="12.75">
      <c r="A70" s="6"/>
      <c r="B70" s="4"/>
      <c r="C70" s="4" t="s">
        <v>440</v>
      </c>
      <c r="D70" s="4"/>
      <c r="E70" s="4">
        <v>1</v>
      </c>
      <c r="F70" s="4"/>
      <c r="G70" s="4"/>
      <c r="H70" s="4"/>
      <c r="I70" s="4"/>
      <c r="J70" s="4">
        <f>E70*G70</f>
        <v>0</v>
      </c>
      <c r="K70" s="7"/>
      <c r="L70" s="4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4"/>
      <c r="X70" s="7"/>
    </row>
    <row r="71" spans="1:2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7"/>
      <c r="L71" s="4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4"/>
      <c r="X71" s="7"/>
    </row>
    <row r="72" spans="1:24" ht="12.75">
      <c r="A72" s="4"/>
      <c r="B72" s="4" t="s">
        <v>133</v>
      </c>
      <c r="C72" s="4" t="s">
        <v>514</v>
      </c>
      <c r="D72" s="4"/>
      <c r="E72" s="4"/>
      <c r="F72" s="4"/>
      <c r="G72" s="4"/>
      <c r="H72" s="4"/>
      <c r="I72" s="6"/>
      <c r="J72" s="6"/>
      <c r="K72" s="4"/>
      <c r="L72" s="4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7"/>
    </row>
    <row r="73" spans="1:24" ht="12.75">
      <c r="A73" s="4"/>
      <c r="B73" s="4"/>
      <c r="C73" s="4" t="s">
        <v>196</v>
      </c>
      <c r="D73" s="4"/>
      <c r="E73" s="4"/>
      <c r="F73" s="4"/>
      <c r="G73" s="4"/>
      <c r="H73" s="4"/>
      <c r="J73" s="6"/>
      <c r="K73" s="4"/>
      <c r="L73" s="4"/>
      <c r="M73" s="33"/>
      <c r="N73" s="33"/>
      <c r="O73" s="33"/>
      <c r="P73" s="33"/>
      <c r="Q73" s="33"/>
      <c r="R73" s="33"/>
      <c r="S73" s="33"/>
      <c r="T73" s="33"/>
      <c r="U73" s="34"/>
      <c r="V73" s="33"/>
      <c r="W73" s="33"/>
      <c r="X73" s="7"/>
    </row>
    <row r="74" spans="1:24" ht="12.75">
      <c r="A74" s="4"/>
      <c r="B74" s="4"/>
      <c r="C74" s="4" t="s">
        <v>515</v>
      </c>
      <c r="D74" s="4"/>
      <c r="E74" s="4"/>
      <c r="F74" s="4"/>
      <c r="G74" s="4"/>
      <c r="H74" s="4"/>
      <c r="J74" s="6"/>
      <c r="K74" s="4"/>
      <c r="L74" s="4"/>
      <c r="M74" s="33"/>
      <c r="N74" s="33"/>
      <c r="O74" s="33"/>
      <c r="P74" s="33"/>
      <c r="Q74" s="33"/>
      <c r="R74" s="33"/>
      <c r="S74" s="33"/>
      <c r="T74" s="33"/>
      <c r="U74" s="34"/>
      <c r="V74" s="33"/>
      <c r="W74" s="33"/>
      <c r="X74" s="7"/>
    </row>
    <row r="75" spans="1:24" ht="12.75">
      <c r="A75" s="4"/>
      <c r="B75" s="4"/>
      <c r="C75" s="4" t="s">
        <v>454</v>
      </c>
      <c r="D75" s="4"/>
      <c r="E75" s="4"/>
      <c r="F75" s="4"/>
      <c r="G75" s="4"/>
      <c r="H75" s="4"/>
      <c r="J75" s="6"/>
      <c r="K75" s="4"/>
      <c r="L75" s="4"/>
      <c r="M75" s="33"/>
      <c r="N75" s="33"/>
      <c r="O75" s="33"/>
      <c r="P75" s="33"/>
      <c r="Q75" s="33"/>
      <c r="R75" s="33"/>
      <c r="S75" s="33"/>
      <c r="T75" s="33"/>
      <c r="U75" s="34"/>
      <c r="V75" s="33"/>
      <c r="W75" s="33"/>
      <c r="X75" s="7"/>
    </row>
    <row r="76" spans="1:24" ht="12.75">
      <c r="A76" s="4"/>
      <c r="B76" s="4"/>
      <c r="C76" s="4" t="s">
        <v>198</v>
      </c>
      <c r="D76" s="4"/>
      <c r="E76" s="4"/>
      <c r="F76" s="4"/>
      <c r="G76" s="4"/>
      <c r="H76" s="4"/>
      <c r="J76" s="6"/>
      <c r="K76" s="4"/>
      <c r="L76" s="4"/>
      <c r="M76" s="33"/>
      <c r="N76" s="33"/>
      <c r="O76" s="33"/>
      <c r="P76" s="33"/>
      <c r="Q76" s="33"/>
      <c r="R76" s="33"/>
      <c r="S76" s="33"/>
      <c r="T76" s="33"/>
      <c r="U76" s="34"/>
      <c r="V76" s="33"/>
      <c r="W76" s="33"/>
      <c r="X76" s="7"/>
    </row>
    <row r="77" spans="1:24" ht="12.75">
      <c r="A77" s="4"/>
      <c r="B77" s="4"/>
      <c r="C77" s="4"/>
      <c r="D77" s="4"/>
      <c r="E77" s="4"/>
      <c r="F77" s="4"/>
      <c r="G77" s="4"/>
      <c r="H77" s="4"/>
      <c r="J77" s="6"/>
      <c r="K77" s="4"/>
      <c r="L77" s="4"/>
      <c r="M77" s="33"/>
      <c r="N77" s="33"/>
      <c r="O77" s="33"/>
      <c r="P77" s="33"/>
      <c r="Q77" s="33"/>
      <c r="R77" s="33"/>
      <c r="S77" s="33"/>
      <c r="T77" s="33"/>
      <c r="U77" s="34"/>
      <c r="V77" s="33"/>
      <c r="W77" s="33"/>
      <c r="X77" s="7"/>
    </row>
    <row r="78" spans="1:24" ht="12.75">
      <c r="A78" s="4"/>
      <c r="B78" s="7"/>
      <c r="C78" s="4" t="s">
        <v>527</v>
      </c>
      <c r="D78" s="4"/>
      <c r="E78" s="4">
        <v>1</v>
      </c>
      <c r="F78" s="4"/>
      <c r="G78" s="4"/>
      <c r="H78" s="4"/>
      <c r="J78" s="6">
        <f>E78*G78</f>
        <v>0</v>
      </c>
      <c r="K78" s="4"/>
      <c r="L78" s="4"/>
      <c r="M78" s="33"/>
      <c r="N78" s="34"/>
      <c r="O78" s="33"/>
      <c r="P78" s="33"/>
      <c r="Q78" s="33"/>
      <c r="R78" s="33"/>
      <c r="S78" s="33"/>
      <c r="T78" s="33"/>
      <c r="U78" s="34"/>
      <c r="V78" s="33"/>
      <c r="W78" s="33"/>
      <c r="X78" s="7"/>
    </row>
    <row r="79" spans="1:24" ht="12.75">
      <c r="A79" s="4"/>
      <c r="B79" s="7"/>
      <c r="C79" s="4" t="s">
        <v>154</v>
      </c>
      <c r="D79" s="4"/>
      <c r="E79" s="4">
        <v>1</v>
      </c>
      <c r="F79" s="4"/>
      <c r="G79" s="4"/>
      <c r="H79" s="4"/>
      <c r="J79" s="6">
        <f>E79*G79</f>
        <v>0</v>
      </c>
      <c r="K79" s="4"/>
      <c r="L79" s="4"/>
      <c r="M79" s="33"/>
      <c r="N79" s="34"/>
      <c r="O79" s="33"/>
      <c r="P79" s="33"/>
      <c r="Q79" s="33"/>
      <c r="R79" s="33"/>
      <c r="S79" s="33"/>
      <c r="T79" s="33"/>
      <c r="U79" s="34"/>
      <c r="V79" s="33"/>
      <c r="W79" s="33"/>
      <c r="X79" s="7"/>
    </row>
    <row r="80" spans="1:2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7"/>
      <c r="L80" s="4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4"/>
      <c r="X80" s="7"/>
    </row>
    <row r="81" spans="2:24" ht="13.5" thickBot="1">
      <c r="B81" s="13" t="s">
        <v>278</v>
      </c>
      <c r="C81" s="13"/>
      <c r="D81" s="13"/>
      <c r="E81" s="13"/>
      <c r="F81" s="13"/>
      <c r="G81" s="13"/>
      <c r="H81" s="13"/>
      <c r="I81" s="13"/>
      <c r="J81" s="13">
        <f>SUM(J24:J80)</f>
        <v>0</v>
      </c>
      <c r="K81" s="52"/>
      <c r="L81" s="4"/>
      <c r="M81" s="33"/>
      <c r="N81" s="71"/>
      <c r="O81" s="71"/>
      <c r="P81" s="71"/>
      <c r="Q81" s="71"/>
      <c r="R81" s="71"/>
      <c r="S81" s="71"/>
      <c r="T81" s="71"/>
      <c r="U81" s="71"/>
      <c r="V81" s="71"/>
      <c r="W81" s="267"/>
      <c r="X81" s="7"/>
    </row>
    <row r="82" spans="1:24" ht="12.75">
      <c r="A82" s="19"/>
      <c r="B82" s="26"/>
      <c r="C82" s="26"/>
      <c r="D82" s="26"/>
      <c r="E82" s="26"/>
      <c r="F82" s="26"/>
      <c r="G82" s="26"/>
      <c r="H82" s="26"/>
      <c r="I82" s="26"/>
      <c r="J82" s="26"/>
      <c r="K82" s="21"/>
      <c r="L82" s="4"/>
      <c r="M82" s="33"/>
      <c r="N82" s="72"/>
      <c r="O82" s="72"/>
      <c r="P82" s="72"/>
      <c r="Q82" s="72"/>
      <c r="R82" s="72"/>
      <c r="S82" s="72"/>
      <c r="T82" s="72"/>
      <c r="U82" s="72"/>
      <c r="V82" s="72"/>
      <c r="W82" s="193"/>
      <c r="X82" s="7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21"/>
      <c r="L83" s="4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193"/>
      <c r="X83" s="7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21"/>
      <c r="L84" s="4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193"/>
      <c r="X84" s="7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21"/>
      <c r="L85" s="4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193"/>
      <c r="X85" s="7"/>
    </row>
    <row r="86" spans="1:24" ht="12.75">
      <c r="A86" s="4"/>
      <c r="B86" s="5"/>
      <c r="C86" s="5"/>
      <c r="D86" s="5"/>
      <c r="E86" s="5"/>
      <c r="F86" s="5"/>
      <c r="G86" s="4"/>
      <c r="H86" s="4"/>
      <c r="I86" s="4"/>
      <c r="J86" s="4"/>
      <c r="K86" s="84"/>
      <c r="L86" s="4"/>
      <c r="M86" s="33"/>
      <c r="N86" s="71"/>
      <c r="O86" s="71"/>
      <c r="P86" s="71"/>
      <c r="Q86" s="71"/>
      <c r="R86" s="71"/>
      <c r="S86" s="33"/>
      <c r="T86" s="33"/>
      <c r="U86" s="33"/>
      <c r="V86" s="33"/>
      <c r="W86" s="268"/>
      <c r="X86" s="7"/>
    </row>
    <row r="87" spans="1:24" ht="12.75">
      <c r="A87" s="4"/>
      <c r="B87" s="17"/>
      <c r="C87" s="74"/>
      <c r="D87" s="74"/>
      <c r="H87" s="4"/>
      <c r="I87" s="4"/>
      <c r="J87" s="4"/>
      <c r="K87" s="51"/>
      <c r="L87" s="4"/>
      <c r="M87" s="33"/>
      <c r="N87" s="269"/>
      <c r="O87" s="207"/>
      <c r="P87" s="207"/>
      <c r="Q87" s="34"/>
      <c r="R87" s="34"/>
      <c r="S87" s="34"/>
      <c r="T87" s="33"/>
      <c r="U87" s="33"/>
      <c r="V87" s="33"/>
      <c r="W87" s="218"/>
      <c r="X87" s="7"/>
    </row>
    <row r="88" spans="1:24" ht="12.75">
      <c r="A88" s="6"/>
      <c r="B88" s="19"/>
      <c r="C88" s="50"/>
      <c r="D88" s="50"/>
      <c r="E88" s="7"/>
      <c r="F88" s="7"/>
      <c r="G88" s="7"/>
      <c r="H88" s="6"/>
      <c r="I88" s="6"/>
      <c r="J88" s="6"/>
      <c r="K88" s="21"/>
      <c r="L88" s="4"/>
      <c r="M88" s="33"/>
      <c r="N88" s="72"/>
      <c r="O88" s="207"/>
      <c r="P88" s="207"/>
      <c r="Q88" s="34"/>
      <c r="R88" s="34"/>
      <c r="S88" s="34"/>
      <c r="T88" s="33"/>
      <c r="U88" s="33"/>
      <c r="V88" s="33"/>
      <c r="W88" s="193"/>
      <c r="X88" s="7"/>
    </row>
    <row r="89" spans="1:2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21"/>
      <c r="L89" s="4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193"/>
      <c r="X89" s="7"/>
    </row>
    <row r="90" spans="1:24" ht="12.75">
      <c r="A90" s="9"/>
      <c r="B90" s="6"/>
      <c r="C90" s="6"/>
      <c r="D90" s="6"/>
      <c r="E90" s="6"/>
      <c r="F90" s="6"/>
      <c r="G90" s="6"/>
      <c r="H90" s="6"/>
      <c r="I90" s="6"/>
      <c r="J90" s="6"/>
      <c r="K90" s="21"/>
      <c r="L90" s="4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193"/>
      <c r="X90" s="7"/>
    </row>
    <row r="91" spans="1:2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21"/>
      <c r="L91" s="4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193"/>
      <c r="X91" s="7"/>
    </row>
    <row r="92" spans="1:2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21"/>
      <c r="L92" s="4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193"/>
      <c r="X92" s="7"/>
    </row>
    <row r="93" spans="1:2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21"/>
      <c r="L93" s="4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193"/>
      <c r="X93" s="7"/>
    </row>
    <row r="94" spans="1:2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8"/>
      <c r="L94" s="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264"/>
      <c r="X94" s="7"/>
    </row>
    <row r="95" spans="1:2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49"/>
      <c r="L95" s="4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217"/>
      <c r="X95" s="7"/>
    </row>
    <row r="96" spans="1:2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52"/>
      <c r="L96" s="4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267"/>
      <c r="X96" s="7"/>
    </row>
    <row r="97" spans="1:24" ht="12.75">
      <c r="A97" s="6"/>
      <c r="B97" s="2"/>
      <c r="C97" s="6"/>
      <c r="D97" s="6"/>
      <c r="E97" s="6"/>
      <c r="F97" s="6"/>
      <c r="G97" s="6"/>
      <c r="H97" s="6"/>
      <c r="I97" s="6"/>
      <c r="J97" s="6"/>
      <c r="K97" s="21"/>
      <c r="L97" s="4"/>
      <c r="M97" s="33"/>
      <c r="N97" s="269"/>
      <c r="O97" s="33"/>
      <c r="P97" s="33"/>
      <c r="Q97" s="33"/>
      <c r="R97" s="33"/>
      <c r="S97" s="33"/>
      <c r="T97" s="33"/>
      <c r="U97" s="33"/>
      <c r="V97" s="33"/>
      <c r="W97" s="193"/>
      <c r="X97" s="7"/>
    </row>
    <row r="98" spans="1:2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21"/>
      <c r="L98" s="4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193"/>
      <c r="X98" s="7"/>
    </row>
    <row r="99" spans="1:2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21"/>
      <c r="L99" s="4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193"/>
      <c r="X99" s="7"/>
    </row>
    <row r="100" spans="1:24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21"/>
      <c r="L100" s="4"/>
      <c r="M100" s="237"/>
      <c r="N100" s="33"/>
      <c r="O100" s="33"/>
      <c r="P100" s="33"/>
      <c r="Q100" s="33"/>
      <c r="R100" s="33"/>
      <c r="S100" s="33"/>
      <c r="T100" s="33"/>
      <c r="U100" s="33"/>
      <c r="V100" s="33"/>
      <c r="W100" s="193"/>
      <c r="X100" s="7"/>
    </row>
    <row r="101" spans="1:24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21"/>
      <c r="L101" s="4"/>
      <c r="M101" s="237"/>
      <c r="N101" s="33"/>
      <c r="O101" s="33"/>
      <c r="P101" s="33"/>
      <c r="Q101" s="33"/>
      <c r="R101" s="33"/>
      <c r="S101" s="33"/>
      <c r="T101" s="33"/>
      <c r="U101" s="33"/>
      <c r="V101" s="33"/>
      <c r="W101" s="193"/>
      <c r="X101" s="7"/>
    </row>
    <row r="102" spans="1:2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84"/>
      <c r="L102" s="4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268"/>
      <c r="X102" s="7"/>
    </row>
    <row r="103" spans="1:24" ht="12.75">
      <c r="A103" s="9"/>
      <c r="B103" s="6"/>
      <c r="C103" s="6"/>
      <c r="D103" s="6"/>
      <c r="E103" s="6"/>
      <c r="F103" s="6"/>
      <c r="G103" s="6"/>
      <c r="H103" s="6"/>
      <c r="I103" s="6"/>
      <c r="J103" s="6"/>
      <c r="K103" s="49"/>
      <c r="L103" s="4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217"/>
      <c r="X103" s="7"/>
    </row>
    <row r="104" spans="1:2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7"/>
      <c r="L104" s="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4"/>
      <c r="X104" s="7"/>
    </row>
    <row r="105" spans="1:24" ht="12.75">
      <c r="A105" s="6"/>
      <c r="B105" s="9"/>
      <c r="C105" s="9"/>
      <c r="D105" s="9"/>
      <c r="E105" s="9"/>
      <c r="F105" s="9"/>
      <c r="G105" s="6"/>
      <c r="H105" s="6"/>
      <c r="I105" s="6"/>
      <c r="J105" s="6"/>
      <c r="K105" s="52"/>
      <c r="L105" s="4"/>
      <c r="M105" s="33"/>
      <c r="N105" s="71"/>
      <c r="O105" s="71"/>
      <c r="P105" s="71"/>
      <c r="Q105" s="71"/>
      <c r="R105" s="71"/>
      <c r="S105" s="33"/>
      <c r="T105" s="33"/>
      <c r="U105" s="33"/>
      <c r="V105" s="33"/>
      <c r="W105" s="267"/>
      <c r="X105" s="7"/>
    </row>
    <row r="106" spans="1:2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4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193"/>
      <c r="X106" s="7"/>
    </row>
    <row r="107" spans="1:2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4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193"/>
      <c r="X107" s="7"/>
    </row>
    <row r="108" spans="1:2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4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193"/>
      <c r="X108" s="7"/>
    </row>
    <row r="109" spans="1:2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4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193"/>
      <c r="X109" s="7"/>
    </row>
    <row r="110" spans="1:2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42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193"/>
      <c r="X110" s="7"/>
    </row>
    <row r="111" spans="1:2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84"/>
      <c r="L111" s="42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268"/>
      <c r="X111" s="7"/>
    </row>
    <row r="112" spans="1:2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49"/>
      <c r="L112" s="4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217"/>
      <c r="X112" s="7"/>
    </row>
    <row r="113" spans="1:24" ht="12.75">
      <c r="A113" s="6"/>
      <c r="B113" s="48"/>
      <c r="C113" s="48"/>
      <c r="D113" s="48"/>
      <c r="E113" s="48"/>
      <c r="F113" s="48"/>
      <c r="G113" s="48"/>
      <c r="H113" s="48"/>
      <c r="I113" s="48"/>
      <c r="J113" s="6"/>
      <c r="K113" s="49"/>
      <c r="L113" s="42"/>
      <c r="M113" s="33"/>
      <c r="N113" s="198"/>
      <c r="O113" s="198"/>
      <c r="P113" s="198"/>
      <c r="Q113" s="198"/>
      <c r="R113" s="198"/>
      <c r="S113" s="198"/>
      <c r="T113" s="198"/>
      <c r="U113" s="198"/>
      <c r="V113" s="33"/>
      <c r="W113" s="217"/>
      <c r="X113" s="7"/>
    </row>
    <row r="114" spans="1:24" ht="12.75">
      <c r="A114" s="6"/>
      <c r="B114" s="48"/>
      <c r="C114" s="48"/>
      <c r="D114" s="48"/>
      <c r="E114" s="48"/>
      <c r="F114" s="48"/>
      <c r="G114" s="48"/>
      <c r="H114" s="48"/>
      <c r="I114" s="48"/>
      <c r="J114" s="6"/>
      <c r="K114" s="21"/>
      <c r="L114" s="42"/>
      <c r="M114" s="33"/>
      <c r="N114" s="198"/>
      <c r="O114" s="198"/>
      <c r="P114" s="198"/>
      <c r="Q114" s="198"/>
      <c r="R114" s="198"/>
      <c r="S114" s="198"/>
      <c r="T114" s="198"/>
      <c r="U114" s="198"/>
      <c r="V114" s="33"/>
      <c r="W114" s="193"/>
      <c r="X114" s="7"/>
    </row>
    <row r="115" spans="1:24" ht="12.75">
      <c r="A115" s="6"/>
      <c r="B115" s="48"/>
      <c r="C115" s="48"/>
      <c r="D115" s="48"/>
      <c r="E115" s="48"/>
      <c r="F115" s="48"/>
      <c r="G115" s="48"/>
      <c r="H115" s="48"/>
      <c r="I115" s="48"/>
      <c r="J115" s="6"/>
      <c r="K115" s="21"/>
      <c r="L115" s="42"/>
      <c r="M115" s="33"/>
      <c r="N115" s="198"/>
      <c r="O115" s="198"/>
      <c r="P115" s="198"/>
      <c r="Q115" s="198"/>
      <c r="R115" s="198"/>
      <c r="S115" s="198"/>
      <c r="T115" s="198"/>
      <c r="U115" s="198"/>
      <c r="V115" s="33"/>
      <c r="W115" s="193"/>
      <c r="X115" s="7"/>
    </row>
    <row r="116" spans="1:24" ht="12.75">
      <c r="A116" s="6"/>
      <c r="B116" s="48"/>
      <c r="C116" s="48"/>
      <c r="D116" s="48"/>
      <c r="E116" s="48"/>
      <c r="F116" s="48"/>
      <c r="G116" s="48"/>
      <c r="H116" s="48"/>
      <c r="I116" s="48"/>
      <c r="J116" s="6"/>
      <c r="K116" s="21"/>
      <c r="L116" s="4"/>
      <c r="M116" s="33"/>
      <c r="N116" s="198"/>
      <c r="O116" s="198"/>
      <c r="P116" s="198"/>
      <c r="Q116" s="198"/>
      <c r="R116" s="198"/>
      <c r="S116" s="198"/>
      <c r="T116" s="198"/>
      <c r="U116" s="198"/>
      <c r="V116" s="33"/>
      <c r="W116" s="193"/>
      <c r="X116" s="7"/>
    </row>
    <row r="117" spans="1:24" ht="12.75">
      <c r="A117" s="6"/>
      <c r="B117" s="48"/>
      <c r="C117" s="48"/>
      <c r="D117" s="48"/>
      <c r="E117" s="48"/>
      <c r="F117" s="48"/>
      <c r="G117" s="48"/>
      <c r="H117" s="48"/>
      <c r="I117" s="48"/>
      <c r="J117" s="6"/>
      <c r="K117" s="21"/>
      <c r="L117" s="4"/>
      <c r="M117" s="33"/>
      <c r="N117" s="198"/>
      <c r="O117" s="198"/>
      <c r="P117" s="198"/>
      <c r="Q117" s="198"/>
      <c r="R117" s="198"/>
      <c r="S117" s="198"/>
      <c r="T117" s="198"/>
      <c r="U117" s="198"/>
      <c r="V117" s="33"/>
      <c r="W117" s="193"/>
      <c r="X117" s="7"/>
    </row>
    <row r="118" spans="1:24" ht="12.75">
      <c r="A118" s="6"/>
      <c r="B118" s="48"/>
      <c r="C118" s="48"/>
      <c r="D118" s="48"/>
      <c r="E118" s="48"/>
      <c r="F118" s="48"/>
      <c r="G118" s="48"/>
      <c r="H118" s="48"/>
      <c r="I118" s="48"/>
      <c r="J118" s="6"/>
      <c r="K118" s="21"/>
      <c r="L118" s="4"/>
      <c r="M118" s="33"/>
      <c r="N118" s="198"/>
      <c r="O118" s="198"/>
      <c r="P118" s="198"/>
      <c r="Q118" s="198"/>
      <c r="R118" s="198"/>
      <c r="S118" s="198"/>
      <c r="T118" s="198"/>
      <c r="U118" s="198"/>
      <c r="V118" s="33"/>
      <c r="W118" s="193"/>
      <c r="X118" s="7"/>
    </row>
    <row r="119" spans="1:24" ht="12.75">
      <c r="A119" s="6"/>
      <c r="B119" s="48"/>
      <c r="C119" s="48"/>
      <c r="D119" s="48"/>
      <c r="E119" s="48"/>
      <c r="F119" s="48"/>
      <c r="G119" s="48"/>
      <c r="H119" s="48"/>
      <c r="I119" s="48"/>
      <c r="J119" s="6"/>
      <c r="K119" s="84"/>
      <c r="L119" s="4"/>
      <c r="M119" s="33"/>
      <c r="N119" s="198"/>
      <c r="O119" s="198"/>
      <c r="P119" s="198"/>
      <c r="Q119" s="198"/>
      <c r="R119" s="198"/>
      <c r="S119" s="198"/>
      <c r="T119" s="198"/>
      <c r="U119" s="198"/>
      <c r="V119" s="33"/>
      <c r="W119" s="268"/>
      <c r="X119" s="7"/>
    </row>
    <row r="120" spans="1:24" ht="12.75">
      <c r="A120" s="6"/>
      <c r="B120" s="48"/>
      <c r="C120" s="48"/>
      <c r="D120" s="48"/>
      <c r="E120" s="48"/>
      <c r="F120" s="48"/>
      <c r="G120" s="48"/>
      <c r="H120" s="48"/>
      <c r="I120" s="48"/>
      <c r="J120" s="6"/>
      <c r="K120" s="21"/>
      <c r="L120" s="4"/>
      <c r="M120" s="33"/>
      <c r="N120" s="198"/>
      <c r="O120" s="198"/>
      <c r="P120" s="198"/>
      <c r="Q120" s="198"/>
      <c r="R120" s="198"/>
      <c r="S120" s="198"/>
      <c r="T120" s="198"/>
      <c r="U120" s="198"/>
      <c r="V120" s="33"/>
      <c r="W120" s="193"/>
      <c r="X120" s="7"/>
    </row>
    <row r="121" spans="1:24" ht="12.75">
      <c r="A121" s="6"/>
      <c r="B121" s="48"/>
      <c r="C121" s="48"/>
      <c r="D121" s="48"/>
      <c r="E121" s="48"/>
      <c r="F121" s="48"/>
      <c r="G121" s="48"/>
      <c r="H121" s="48"/>
      <c r="I121" s="48"/>
      <c r="J121" s="6"/>
      <c r="K121" s="21"/>
      <c r="L121" s="4"/>
      <c r="M121" s="33"/>
      <c r="N121" s="198"/>
      <c r="O121" s="198"/>
      <c r="P121" s="198"/>
      <c r="Q121" s="198"/>
      <c r="R121" s="198"/>
      <c r="S121" s="198"/>
      <c r="T121" s="198"/>
      <c r="U121" s="198"/>
      <c r="V121" s="33"/>
      <c r="W121" s="193"/>
      <c r="X121" s="7"/>
    </row>
    <row r="122" spans="1:2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4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193"/>
      <c r="X122" s="7"/>
    </row>
    <row r="123" spans="1:2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4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193"/>
      <c r="X123" s="7"/>
    </row>
    <row r="124" spans="1:24" ht="12.75">
      <c r="A124" s="6"/>
      <c r="B124" s="6"/>
      <c r="C124" s="49"/>
      <c r="D124" s="49"/>
      <c r="E124" s="49"/>
      <c r="F124" s="7"/>
      <c r="G124" s="7"/>
      <c r="H124" s="7"/>
      <c r="I124" s="49"/>
      <c r="J124" s="6"/>
      <c r="K124" s="49"/>
      <c r="L124" s="4"/>
      <c r="M124" s="33"/>
      <c r="N124" s="33"/>
      <c r="O124" s="217"/>
      <c r="P124" s="217"/>
      <c r="Q124" s="217"/>
      <c r="R124" s="34"/>
      <c r="S124" s="34"/>
      <c r="T124" s="34"/>
      <c r="U124" s="217"/>
      <c r="V124" s="33"/>
      <c r="W124" s="217"/>
      <c r="X124" s="7"/>
    </row>
    <row r="125" spans="1:24" ht="12.75">
      <c r="A125" s="6"/>
      <c r="B125" s="6"/>
      <c r="C125" s="21"/>
      <c r="D125" s="23"/>
      <c r="E125" s="23"/>
      <c r="F125" s="58"/>
      <c r="G125" s="55"/>
      <c r="H125" s="58"/>
      <c r="I125" s="24"/>
      <c r="J125" s="6"/>
      <c r="K125" s="21"/>
      <c r="L125" s="4"/>
      <c r="M125" s="33"/>
      <c r="N125" s="33"/>
      <c r="O125" s="193"/>
      <c r="P125" s="195"/>
      <c r="Q125" s="195"/>
      <c r="R125" s="260"/>
      <c r="S125" s="270"/>
      <c r="T125" s="260"/>
      <c r="U125" s="196"/>
      <c r="V125" s="33"/>
      <c r="W125" s="193"/>
      <c r="X125" s="7"/>
    </row>
    <row r="126" spans="1:24" ht="12.75">
      <c r="A126" s="6"/>
      <c r="B126" s="6"/>
      <c r="C126" s="21"/>
      <c r="D126" s="83"/>
      <c r="E126" s="83"/>
      <c r="F126" s="20"/>
      <c r="G126" s="20"/>
      <c r="H126" s="20"/>
      <c r="I126" s="9"/>
      <c r="J126" s="6"/>
      <c r="K126" s="21"/>
      <c r="L126" s="4"/>
      <c r="M126" s="33"/>
      <c r="N126" s="33"/>
      <c r="O126" s="193"/>
      <c r="P126" s="220"/>
      <c r="Q126" s="220"/>
      <c r="R126" s="97"/>
      <c r="S126" s="97"/>
      <c r="T126" s="97"/>
      <c r="U126" s="71"/>
      <c r="V126" s="33"/>
      <c r="W126" s="193"/>
      <c r="X126" s="7"/>
    </row>
    <row r="127" spans="1:24" ht="12.75">
      <c r="A127" s="6"/>
      <c r="B127" s="6"/>
      <c r="C127" s="21"/>
      <c r="D127" s="83"/>
      <c r="E127" s="83"/>
      <c r="F127" s="7"/>
      <c r="G127" s="7"/>
      <c r="H127" s="7"/>
      <c r="I127" s="133"/>
      <c r="J127" s="6"/>
      <c r="K127" s="21"/>
      <c r="L127" s="4"/>
      <c r="M127" s="33"/>
      <c r="N127" s="33"/>
      <c r="O127" s="193"/>
      <c r="P127" s="220"/>
      <c r="Q127" s="220"/>
      <c r="R127" s="34"/>
      <c r="S127" s="34"/>
      <c r="T127" s="34"/>
      <c r="U127" s="271"/>
      <c r="V127" s="33"/>
      <c r="W127" s="193"/>
      <c r="X127" s="7"/>
    </row>
    <row r="128" spans="1:24" ht="12.75">
      <c r="A128" s="6"/>
      <c r="B128" s="6"/>
      <c r="C128" s="21"/>
      <c r="D128" s="22"/>
      <c r="E128" s="22"/>
      <c r="F128" s="7"/>
      <c r="G128" s="7"/>
      <c r="H128" s="7"/>
      <c r="I128" s="85"/>
      <c r="J128" s="6"/>
      <c r="K128" s="21"/>
      <c r="L128" s="4"/>
      <c r="M128" s="33"/>
      <c r="N128" s="33"/>
      <c r="O128" s="193"/>
      <c r="P128" s="194"/>
      <c r="Q128" s="194"/>
      <c r="R128" s="34"/>
      <c r="S128" s="34"/>
      <c r="T128" s="34"/>
      <c r="U128" s="272"/>
      <c r="V128" s="33"/>
      <c r="W128" s="193"/>
      <c r="X128" s="7"/>
    </row>
    <row r="129" spans="1:24" ht="12.75">
      <c r="A129" s="6"/>
      <c r="B129" s="6"/>
      <c r="C129" s="21"/>
      <c r="D129" s="22"/>
      <c r="E129" s="22"/>
      <c r="F129" s="7"/>
      <c r="G129" s="7"/>
      <c r="H129" s="7"/>
      <c r="I129" s="85"/>
      <c r="J129" s="6"/>
      <c r="K129" s="21"/>
      <c r="L129" s="4"/>
      <c r="M129" s="33"/>
      <c r="N129" s="33"/>
      <c r="O129" s="193"/>
      <c r="P129" s="194"/>
      <c r="Q129" s="194"/>
      <c r="R129" s="34"/>
      <c r="S129" s="34"/>
      <c r="T129" s="34"/>
      <c r="U129" s="272"/>
      <c r="V129" s="33"/>
      <c r="W129" s="193"/>
      <c r="X129" s="7"/>
    </row>
    <row r="130" spans="1:24" ht="12.75">
      <c r="A130" s="6"/>
      <c r="B130" s="6"/>
      <c r="C130" s="21"/>
      <c r="D130" s="22"/>
      <c r="E130" s="22"/>
      <c r="F130" s="7"/>
      <c r="G130" s="7"/>
      <c r="H130" s="7"/>
      <c r="I130" s="85"/>
      <c r="J130" s="6"/>
      <c r="K130" s="21"/>
      <c r="L130" s="4"/>
      <c r="M130" s="33"/>
      <c r="N130" s="33"/>
      <c r="O130" s="193"/>
      <c r="P130" s="194"/>
      <c r="Q130" s="194"/>
      <c r="R130" s="34"/>
      <c r="S130" s="34"/>
      <c r="T130" s="34"/>
      <c r="U130" s="272"/>
      <c r="V130" s="33"/>
      <c r="W130" s="193"/>
      <c r="X130" s="7"/>
    </row>
    <row r="131" spans="1:24" ht="12.75">
      <c r="A131" s="6"/>
      <c r="B131" s="6"/>
      <c r="C131" s="21"/>
      <c r="D131" s="22"/>
      <c r="E131" s="22"/>
      <c r="F131" s="7"/>
      <c r="G131" s="7"/>
      <c r="H131" s="7"/>
      <c r="I131" s="85"/>
      <c r="J131" s="6"/>
      <c r="K131" s="84"/>
      <c r="L131" s="4"/>
      <c r="M131" s="33"/>
      <c r="N131" s="33"/>
      <c r="O131" s="193"/>
      <c r="P131" s="194"/>
      <c r="Q131" s="194"/>
      <c r="R131" s="34"/>
      <c r="S131" s="34"/>
      <c r="T131" s="34"/>
      <c r="U131" s="272"/>
      <c r="V131" s="33"/>
      <c r="W131" s="268"/>
      <c r="X131" s="7"/>
    </row>
    <row r="132" spans="1:24" ht="12.75">
      <c r="A132" s="6"/>
      <c r="B132" s="6"/>
      <c r="C132" s="21"/>
      <c r="D132" s="22"/>
      <c r="E132" s="22"/>
      <c r="F132" s="7"/>
      <c r="G132" s="7"/>
      <c r="H132" s="7"/>
      <c r="I132" s="85"/>
      <c r="J132" s="6"/>
      <c r="K132" s="21"/>
      <c r="L132" s="4"/>
      <c r="M132" s="33"/>
      <c r="N132" s="33"/>
      <c r="O132" s="193"/>
      <c r="P132" s="194"/>
      <c r="Q132" s="194"/>
      <c r="R132" s="34"/>
      <c r="S132" s="34"/>
      <c r="T132" s="34"/>
      <c r="U132" s="272"/>
      <c r="V132" s="33"/>
      <c r="W132" s="193"/>
      <c r="X132" s="7"/>
    </row>
    <row r="133" spans="1:24" ht="12.75">
      <c r="A133" s="6"/>
      <c r="B133" s="6"/>
      <c r="C133" s="20"/>
      <c r="D133" s="7"/>
      <c r="E133" s="22"/>
      <c r="F133" s="7"/>
      <c r="G133" s="7"/>
      <c r="H133" s="7"/>
      <c r="I133" s="85"/>
      <c r="J133" s="6"/>
      <c r="K133" s="21"/>
      <c r="L133" s="4"/>
      <c r="M133" s="33"/>
      <c r="N133" s="33"/>
      <c r="O133" s="97"/>
      <c r="P133" s="34"/>
      <c r="Q133" s="194"/>
      <c r="R133" s="34"/>
      <c r="S133" s="34"/>
      <c r="T133" s="34"/>
      <c r="U133" s="272"/>
      <c r="V133" s="33"/>
      <c r="W133" s="193"/>
      <c r="X133" s="7"/>
    </row>
    <row r="134" spans="1:2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193"/>
      <c r="X134" s="7"/>
    </row>
    <row r="135" spans="1:2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84"/>
      <c r="L135" s="4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268"/>
      <c r="X135" s="7"/>
    </row>
    <row r="136" spans="1:24" ht="12.75">
      <c r="A136" s="6"/>
      <c r="B136" s="6"/>
      <c r="C136" s="49"/>
      <c r="D136" s="49"/>
      <c r="E136" s="49"/>
      <c r="F136" s="7"/>
      <c r="G136" s="49"/>
      <c r="H136" s="7"/>
      <c r="I136" s="49"/>
      <c r="J136" s="6"/>
      <c r="K136" s="49"/>
      <c r="L136" s="4"/>
      <c r="M136" s="33"/>
      <c r="N136" s="33"/>
      <c r="O136" s="217"/>
      <c r="P136" s="217"/>
      <c r="Q136" s="217"/>
      <c r="R136" s="34"/>
      <c r="S136" s="217"/>
      <c r="T136" s="34"/>
      <c r="U136" s="217"/>
      <c r="V136" s="33"/>
      <c r="W136" s="217"/>
      <c r="X136" s="7"/>
    </row>
    <row r="137" spans="1:24" ht="12.75">
      <c r="A137" s="6"/>
      <c r="B137" s="6"/>
      <c r="C137" s="52"/>
      <c r="D137" s="23"/>
      <c r="E137" s="23"/>
      <c r="F137" s="58"/>
      <c r="G137" s="55"/>
      <c r="H137" s="58"/>
      <c r="I137" s="24"/>
      <c r="J137" s="6"/>
      <c r="K137" s="21"/>
      <c r="L137" s="4"/>
      <c r="M137" s="6"/>
      <c r="N137" s="6"/>
      <c r="O137" s="52"/>
      <c r="P137" s="23"/>
      <c r="Q137" s="23"/>
      <c r="R137" s="58"/>
      <c r="S137" s="55"/>
      <c r="T137" s="58"/>
      <c r="U137" s="24"/>
      <c r="V137" s="6"/>
      <c r="W137" s="21"/>
      <c r="X137" s="7"/>
    </row>
    <row r="138" spans="1:24" ht="12.75">
      <c r="A138" s="6"/>
      <c r="B138" s="6"/>
      <c r="C138" s="21"/>
      <c r="D138" s="83"/>
      <c r="E138" s="83"/>
      <c r="F138" s="20"/>
      <c r="G138" s="20"/>
      <c r="H138" s="20"/>
      <c r="I138" s="9"/>
      <c r="J138" s="6"/>
      <c r="K138" s="21"/>
      <c r="L138" s="4"/>
      <c r="M138" s="6"/>
      <c r="N138" s="6"/>
      <c r="O138" s="21"/>
      <c r="P138" s="83"/>
      <c r="Q138" s="83"/>
      <c r="R138" s="20"/>
      <c r="S138" s="20"/>
      <c r="T138" s="20"/>
      <c r="U138" s="9"/>
      <c r="V138" s="6"/>
      <c r="W138" s="21"/>
      <c r="X138" s="7"/>
    </row>
    <row r="139" spans="1:24" ht="12.75">
      <c r="A139" s="6"/>
      <c r="B139" s="6"/>
      <c r="C139" s="21"/>
      <c r="D139" s="83"/>
      <c r="E139" s="83"/>
      <c r="F139" s="7"/>
      <c r="G139" s="7"/>
      <c r="H139" s="7"/>
      <c r="I139" s="9"/>
      <c r="J139" s="6"/>
      <c r="K139" s="21"/>
      <c r="L139" s="4"/>
      <c r="M139" s="6"/>
      <c r="N139" s="6"/>
      <c r="O139" s="21"/>
      <c r="P139" s="83"/>
      <c r="Q139" s="83"/>
      <c r="R139" s="7"/>
      <c r="S139" s="7"/>
      <c r="T139" s="7"/>
      <c r="U139" s="9"/>
      <c r="V139" s="6"/>
      <c r="W139" s="21"/>
      <c r="X139" s="7"/>
    </row>
    <row r="140" spans="1:24" ht="12.75">
      <c r="A140" s="6"/>
      <c r="B140" s="6"/>
      <c r="C140" s="21"/>
      <c r="D140" s="22"/>
      <c r="E140" s="22"/>
      <c r="F140" s="7"/>
      <c r="G140" s="7"/>
      <c r="H140" s="7"/>
      <c r="I140" s="85"/>
      <c r="J140" s="6"/>
      <c r="K140" s="21"/>
      <c r="L140" s="4"/>
      <c r="M140" s="6"/>
      <c r="N140" s="6"/>
      <c r="O140" s="21"/>
      <c r="P140" s="22"/>
      <c r="Q140" s="22"/>
      <c r="R140" s="7"/>
      <c r="S140" s="7"/>
      <c r="T140" s="7"/>
      <c r="U140" s="85"/>
      <c r="V140" s="6"/>
      <c r="W140" s="21"/>
      <c r="X140" s="7"/>
    </row>
    <row r="141" spans="1:24" ht="12.75">
      <c r="A141" s="6"/>
      <c r="B141" s="6"/>
      <c r="C141" s="21"/>
      <c r="D141" s="22"/>
      <c r="E141" s="22"/>
      <c r="F141" s="7"/>
      <c r="G141" s="7"/>
      <c r="H141" s="7"/>
      <c r="I141" s="85"/>
      <c r="J141" s="6"/>
      <c r="K141" s="21"/>
      <c r="L141" s="4"/>
      <c r="M141" s="6"/>
      <c r="N141" s="6"/>
      <c r="O141" s="21"/>
      <c r="P141" s="22"/>
      <c r="Q141" s="22"/>
      <c r="R141" s="7"/>
      <c r="S141" s="7"/>
      <c r="T141" s="7"/>
      <c r="U141" s="85"/>
      <c r="V141" s="6"/>
      <c r="W141" s="21"/>
      <c r="X141" s="7"/>
    </row>
    <row r="142" spans="1:24" ht="12.75">
      <c r="A142" s="6"/>
      <c r="B142" s="6"/>
      <c r="C142" s="21"/>
      <c r="D142" s="22"/>
      <c r="E142" s="22"/>
      <c r="F142" s="7"/>
      <c r="G142" s="7"/>
      <c r="H142" s="7"/>
      <c r="I142" s="85"/>
      <c r="J142" s="6"/>
      <c r="K142" s="21"/>
      <c r="L142" s="4"/>
      <c r="M142" s="6"/>
      <c r="N142" s="6"/>
      <c r="O142" s="21"/>
      <c r="P142" s="22"/>
      <c r="Q142" s="22"/>
      <c r="R142" s="7"/>
      <c r="S142" s="7"/>
      <c r="T142" s="7"/>
      <c r="U142" s="85"/>
      <c r="V142" s="6"/>
      <c r="W142" s="21"/>
      <c r="X142" s="7"/>
    </row>
    <row r="143" spans="1:24" ht="12.75">
      <c r="A143" s="7"/>
      <c r="B143" s="6"/>
      <c r="C143" s="21"/>
      <c r="D143" s="22"/>
      <c r="E143" s="22"/>
      <c r="F143" s="7"/>
      <c r="G143" s="7"/>
      <c r="H143" s="7"/>
      <c r="I143" s="85"/>
      <c r="J143" s="6"/>
      <c r="K143" s="21"/>
      <c r="L143" s="4"/>
      <c r="M143" s="6"/>
      <c r="N143" s="6"/>
      <c r="O143" s="21"/>
      <c r="P143" s="22"/>
      <c r="Q143" s="22"/>
      <c r="R143" s="7"/>
      <c r="S143" s="7"/>
      <c r="T143" s="7"/>
      <c r="U143" s="85"/>
      <c r="V143" s="6"/>
      <c r="W143" s="21"/>
      <c r="X143" s="7"/>
    </row>
    <row r="144" spans="1:24" ht="12.75">
      <c r="A144" s="7"/>
      <c r="B144" s="6"/>
      <c r="C144" s="21"/>
      <c r="D144" s="22"/>
      <c r="E144" s="22"/>
      <c r="F144" s="7"/>
      <c r="G144" s="7"/>
      <c r="H144" s="7"/>
      <c r="I144" s="6"/>
      <c r="J144" s="6"/>
      <c r="K144" s="21"/>
      <c r="L144" s="4"/>
      <c r="M144" s="6"/>
      <c r="N144" s="6"/>
      <c r="O144" s="21"/>
      <c r="P144" s="22"/>
      <c r="Q144" s="22"/>
      <c r="R144" s="7"/>
      <c r="S144" s="7"/>
      <c r="T144" s="7"/>
      <c r="U144" s="6"/>
      <c r="V144" s="6"/>
      <c r="W144" s="21"/>
      <c r="X144" s="7"/>
    </row>
    <row r="145" spans="1:24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4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4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4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4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4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4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4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4"/>
      <c r="M152" s="9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4"/>
      <c r="M153" s="9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4"/>
      <c r="M154" s="9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4"/>
      <c r="M155" s="9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4"/>
      <c r="M156" s="9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4"/>
      <c r="M157" s="9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4"/>
      <c r="M158" s="9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4"/>
      <c r="M159" s="9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4"/>
      <c r="M160" s="9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4"/>
      <c r="M161" s="9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4"/>
      <c r="M162" s="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4"/>
      <c r="M163" s="9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4"/>
      <c r="M164" s="9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4"/>
      <c r="M165" s="9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4"/>
      <c r="M166" s="9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4"/>
      <c r="M167" s="9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4"/>
      <c r="M168" s="9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4"/>
      <c r="M169" s="9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4"/>
      <c r="M170" s="9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4"/>
      <c r="M171" s="9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4"/>
      <c r="M172" s="9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4"/>
      <c r="M173" s="9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4"/>
      <c r="M174" s="9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4"/>
      <c r="M175" s="9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4"/>
      <c r="M176" s="9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4"/>
      <c r="M177" s="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4"/>
      <c r="M178" s="6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4"/>
      <c r="M179" s="6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4"/>
      <c r="M180" s="6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4"/>
      <c r="M181" s="6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4"/>
      <c r="M182" s="6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4"/>
      <c r="M183" s="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4"/>
      <c r="M184" s="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4"/>
      <c r="M185" s="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M188" s="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M189" s="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M190" s="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M191" s="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M192" s="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M193" s="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M194" s="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M195" s="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M196" s="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M199" s="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M200" s="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M201" s="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M204" s="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M205" s="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M206" s="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M207" s="13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M208" s="13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M209" s="13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M210" s="13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M211" s="13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M212" s="13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M213" s="13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M214" s="13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M215" s="13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M216" s="13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M217" s="13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M218" s="13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M219" s="13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M220" s="136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M221" s="13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M222" s="136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M223" s="136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M224" s="136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M225" s="136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M226" s="136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M227" s="136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M228" s="136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M229" s="136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M230" s="136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M231" s="136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18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M232" s="136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M233" s="136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M234" s="136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M235" s="136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M236" s="136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M237" s="136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M238" s="136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M239" s="136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M240" s="136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M241" s="136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M242" s="136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M243" s="136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M244" s="136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M245" s="136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M246" s="136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M247" s="136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M248" s="136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M249" s="136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M250" s="136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M251" s="136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M252" s="136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M253" s="136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M254" s="136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M255" s="136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M256" s="136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M257" s="136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M258" s="136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M259" s="136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M260" s="136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M261" s="169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M262" s="169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M263" s="136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M264" s="136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3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21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21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21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21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21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21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21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 spans="1:23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 spans="1:23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 spans="1:23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 spans="1:23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 spans="1:23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 spans="1:23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 spans="1:23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 spans="1:23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 spans="1:23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 spans="1:23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 spans="1:23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 spans="1:23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 spans="1:23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 spans="1:23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 spans="1:23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 spans="1:23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 spans="1:23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 spans="1:23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 spans="1:23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 spans="1:23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 spans="1:23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 spans="1:23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 spans="1:23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 spans="1:23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 spans="1:23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 spans="1:23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 spans="1:23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 spans="1:23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 spans="1:23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 spans="1:23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 spans="1:23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 spans="1:23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 spans="1:23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 spans="1:23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 spans="1:23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 spans="1:23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 spans="1:23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 spans="1:23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 spans="1:23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 spans="1:23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 spans="1:23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 spans="1:23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 spans="1:23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 spans="1:23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 spans="1:23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 spans="1:23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 spans="1:23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 spans="1:23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 spans="1:23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  <row r="1001" spans="1:23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</row>
    <row r="1002" spans="1:23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</row>
    <row r="1003" spans="1:23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</row>
    <row r="1004" spans="1:23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</row>
    <row r="1005" spans="1:23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</row>
    <row r="1006" spans="1:23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</row>
    <row r="1007" spans="1:23" ht="12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</row>
    <row r="1008" spans="1:23" ht="12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</row>
    <row r="1009" spans="1:23" ht="12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</row>
    <row r="1010" spans="1:23" ht="12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</row>
    <row r="1011" spans="1:23" ht="12.7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</row>
    <row r="1012" spans="1:23" ht="12.7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</row>
    <row r="1013" spans="1:23" ht="12.7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</row>
    <row r="1014" spans="1:23" ht="12.7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</row>
    <row r="1015" spans="1:23" ht="12.7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</row>
    <row r="1016" spans="1:23" ht="12.7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</row>
    <row r="1017" spans="1:23" ht="12.7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</row>
    <row r="1018" spans="1:23" ht="12.7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</row>
    <row r="1019" spans="1:23" ht="12.7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</row>
    <row r="1020" spans="1:23" ht="12.7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</row>
    <row r="1021" spans="1:23" ht="12.7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</row>
    <row r="1022" spans="1:23" ht="12.7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</row>
    <row r="1023" spans="1:23" ht="12.7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</row>
    <row r="1024" spans="1:23" ht="12.7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</row>
    <row r="1025" spans="1:23" ht="12.7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</row>
    <row r="1026" spans="1:23" ht="12.7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</row>
    <row r="1027" spans="1:23" ht="12.7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</row>
    <row r="1028" spans="1:23" ht="12.7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</row>
    <row r="1029" spans="1:23" ht="12.7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</row>
    <row r="1030" spans="1:23" ht="12.7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</row>
    <row r="1031" spans="1:23" ht="12.7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</row>
    <row r="1032" spans="1:23" ht="12.7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</row>
    <row r="1033" spans="1:23" ht="12.7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</row>
    <row r="1034" spans="1:23" ht="12.7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</row>
    <row r="1035" spans="1:23" ht="12.7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</row>
    <row r="1036" spans="1:23" ht="12.7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</row>
    <row r="1037" spans="1:23" ht="12.7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</row>
    <row r="1038" spans="1:23" ht="12.7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</row>
    <row r="1039" spans="1:23" ht="12.7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</row>
    <row r="1040" spans="1:23" ht="12.7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</row>
    <row r="1041" spans="1:23" ht="12.7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</row>
    <row r="1042" spans="1:23" ht="12.7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</row>
    <row r="1043" spans="1:23" ht="12.7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</row>
    <row r="1044" spans="1:23" ht="12.7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</row>
    <row r="1045" spans="1:23" ht="12.7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</row>
    <row r="1046" spans="1:23" ht="12.7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</row>
    <row r="1047" spans="1:23" ht="12.7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</row>
    <row r="1048" spans="1:23" ht="12.7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</row>
    <row r="1049" spans="1:23" ht="12.7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</row>
    <row r="1050" spans="1:23" ht="12.7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</row>
    <row r="1051" spans="1:23" ht="12.7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</row>
    <row r="1052" spans="1:23" ht="12.7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</row>
    <row r="1053" spans="1:23" ht="12.7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</row>
    <row r="1054" spans="1:23" ht="12.7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</row>
    <row r="1055" spans="1:23" ht="12.7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</row>
    <row r="1056" spans="1:23" ht="12.7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</row>
    <row r="1057" spans="1:23" ht="12.7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</row>
    <row r="1058" spans="1:23" ht="12.7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</row>
    <row r="1059" spans="1:23" ht="12.7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</row>
    <row r="1060" spans="1:23" ht="12.7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</row>
    <row r="1061" spans="1:23" ht="12.7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</row>
    <row r="1062" spans="1:23" ht="12.7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</row>
    <row r="1063" spans="1:23" ht="12.7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</row>
    <row r="1064" spans="1:23" ht="12.7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</row>
    <row r="1065" spans="1:23" ht="12.7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</row>
    <row r="1066" spans="1:23" ht="12.7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</row>
    <row r="1067" spans="1:23" ht="12.7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</row>
    <row r="1068" spans="1:23" ht="12.7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</row>
    <row r="1069" spans="1:23" ht="12.7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</row>
    <row r="1070" spans="1:23" ht="12.7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</row>
    <row r="1071" spans="1:23" ht="12.7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</row>
    <row r="1072" spans="1:23" ht="12.7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</row>
    <row r="1073" spans="1:23" ht="12.7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</row>
    <row r="1074" spans="1:23" ht="12.7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</row>
    <row r="1075" spans="1:23" ht="12.7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</row>
    <row r="1076" spans="1:23" ht="12.7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</row>
    <row r="1077" spans="1:23" ht="12.7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</row>
    <row r="1078" spans="1:23" ht="12.7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</row>
    <row r="1079" spans="1:23" ht="12.7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</row>
    <row r="1080" spans="1:23" ht="12.7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</row>
    <row r="1081" spans="1:23" ht="12.7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</row>
    <row r="1082" spans="1:23" ht="12.7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</row>
    <row r="1083" spans="1:23" ht="12.7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</row>
    <row r="1084" spans="1:23" ht="12.7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</row>
    <row r="1085" spans="1:23" ht="12.7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</row>
    <row r="1086" spans="1:23" ht="12.7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</row>
    <row r="1087" spans="1:23" ht="12.7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</row>
    <row r="1088" spans="1:23" ht="12.7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</row>
    <row r="1089" spans="1:23" ht="12.7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</row>
    <row r="1090" spans="1:23" ht="12.7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</row>
    <row r="1091" spans="1:23" ht="12.7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</row>
    <row r="1092" spans="1:23" ht="12.7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</row>
    <row r="1093" spans="1:23" ht="12.7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</row>
    <row r="1094" spans="1:23" ht="12.7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</row>
    <row r="1095" spans="1:23" ht="12.7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</row>
    <row r="1096" spans="1:23" ht="12.7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</row>
    <row r="1097" spans="1:23" ht="12.7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</row>
    <row r="1098" spans="1:23" ht="12.7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</row>
    <row r="1099" spans="1:23" ht="12.7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</row>
    <row r="1100" spans="1:23" ht="12.7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</row>
    <row r="1101" spans="1:23" ht="12.7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</row>
    <row r="1102" spans="1:23" ht="12.7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</row>
    <row r="1103" spans="1:23" ht="12.7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</row>
    <row r="1104" spans="1:23" ht="12.7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</row>
    <row r="1105" spans="1:23" ht="12.7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</row>
    <row r="1106" spans="1:23" ht="12.7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</row>
    <row r="1107" spans="1:23" ht="12.7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</row>
    <row r="1108" spans="1:23" ht="12.7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</row>
    <row r="1109" spans="1:23" ht="12.7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</row>
    <row r="1110" spans="1:23" ht="12.7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</row>
    <row r="1111" spans="1:23" ht="12.7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</row>
    <row r="1112" spans="1:23" ht="12.7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</row>
    <row r="1113" spans="1:23" ht="12.7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</row>
    <row r="1114" spans="1:23" ht="12.7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</row>
    <row r="1115" spans="1:23" ht="12.7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</row>
    <row r="1116" spans="1:23" ht="12.7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</row>
    <row r="1117" spans="1:23" ht="12.7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</row>
    <row r="1118" spans="1:23" ht="12.7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</row>
    <row r="1119" spans="1:23" ht="12.7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</row>
    <row r="1120" spans="1:23" ht="12.7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</row>
    <row r="1121" spans="1:23" ht="12.7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35"/>
      <c r="M1121" s="6"/>
      <c r="N1121" s="7"/>
      <c r="O1121" s="7"/>
      <c r="P1121" s="7"/>
      <c r="Q1121" s="7"/>
      <c r="R1121" s="7"/>
      <c r="S1121" s="7"/>
      <c r="T1121" s="7"/>
      <c r="U1121" s="7"/>
      <c r="V1121" s="7"/>
      <c r="W1121" s="7"/>
    </row>
    <row r="1122" spans="1:23" ht="12.7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35"/>
      <c r="M1122" s="6"/>
      <c r="N1122" s="7"/>
      <c r="O1122" s="7"/>
      <c r="P1122" s="7"/>
      <c r="Q1122" s="7"/>
      <c r="R1122" s="7"/>
      <c r="S1122" s="7"/>
      <c r="T1122" s="7"/>
      <c r="U1122" s="7"/>
      <c r="V1122" s="7"/>
      <c r="W1122" s="7"/>
    </row>
    <row r="1123" spans="1:23" ht="12.7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115"/>
      <c r="M1123" s="116"/>
      <c r="N1123" s="7"/>
      <c r="O1123" s="7"/>
      <c r="P1123" s="7"/>
      <c r="Q1123" s="7"/>
      <c r="R1123" s="7"/>
      <c r="S1123" s="7"/>
      <c r="T1123" s="7"/>
      <c r="U1123" s="7"/>
      <c r="V1123" s="7"/>
      <c r="W1123" s="7"/>
    </row>
    <row r="1124" spans="1:23" ht="12.7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115"/>
      <c r="M1124" s="116"/>
      <c r="N1124" s="7"/>
      <c r="O1124" s="7"/>
      <c r="P1124" s="7"/>
      <c r="Q1124" s="7"/>
      <c r="R1124" s="7"/>
      <c r="S1124" s="7"/>
      <c r="T1124" s="7"/>
      <c r="U1124" s="7"/>
      <c r="V1124" s="7"/>
      <c r="W1124" s="7"/>
    </row>
    <row r="1125" spans="1:23" ht="12.7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115"/>
      <c r="M1125" s="116"/>
      <c r="N1125" s="7"/>
      <c r="O1125" s="7"/>
      <c r="P1125" s="7"/>
      <c r="Q1125" s="7"/>
      <c r="R1125" s="7"/>
      <c r="S1125" s="7"/>
      <c r="T1125" s="7"/>
      <c r="U1125" s="7"/>
      <c r="V1125" s="7"/>
      <c r="W1125" s="7"/>
    </row>
    <row r="1126" spans="1:23" ht="12.7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115"/>
      <c r="M1126" s="116"/>
      <c r="N1126" s="7"/>
      <c r="O1126" s="7"/>
      <c r="P1126" s="7"/>
      <c r="Q1126" s="7"/>
      <c r="R1126" s="7"/>
      <c r="S1126" s="7"/>
      <c r="T1126" s="7"/>
      <c r="U1126" s="7"/>
      <c r="V1126" s="7"/>
      <c r="W1126" s="7"/>
    </row>
    <row r="1127" spans="1:23" ht="12.7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115"/>
      <c r="M1127" s="116"/>
      <c r="N1127" s="7"/>
      <c r="O1127" s="7"/>
      <c r="P1127" s="7"/>
      <c r="Q1127" s="7"/>
      <c r="R1127" s="7"/>
      <c r="S1127" s="7"/>
      <c r="T1127" s="7"/>
      <c r="U1127" s="7"/>
      <c r="V1127" s="7"/>
      <c r="W1127" s="7"/>
    </row>
    <row r="1128" spans="1:23" ht="12.7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115"/>
      <c r="M1128" s="116"/>
      <c r="N1128" s="7"/>
      <c r="O1128" s="7"/>
      <c r="P1128" s="7"/>
      <c r="Q1128" s="7"/>
      <c r="R1128" s="7"/>
      <c r="S1128" s="7"/>
      <c r="T1128" s="7"/>
      <c r="U1128" s="7"/>
      <c r="V1128" s="7"/>
      <c r="W1128" s="7"/>
    </row>
    <row r="1129" spans="1:23" ht="12.7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115"/>
      <c r="M1129" s="116"/>
      <c r="N1129" s="7"/>
      <c r="O1129" s="7"/>
      <c r="P1129" s="7"/>
      <c r="Q1129" s="7"/>
      <c r="R1129" s="7"/>
      <c r="S1129" s="7"/>
      <c r="T1129" s="7"/>
      <c r="U1129" s="7"/>
      <c r="V1129" s="7"/>
      <c r="W1129" s="7"/>
    </row>
    <row r="1130" spans="1:23" ht="12.7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115"/>
      <c r="M1130" s="116"/>
      <c r="N1130" s="7"/>
      <c r="O1130" s="7"/>
      <c r="P1130" s="7"/>
      <c r="Q1130" s="7"/>
      <c r="R1130" s="7"/>
      <c r="S1130" s="7"/>
      <c r="T1130" s="7"/>
      <c r="U1130" s="7"/>
      <c r="V1130" s="7"/>
      <c r="W1130" s="7"/>
    </row>
    <row r="1131" spans="1:23" ht="12.7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115"/>
      <c r="M1131" s="116"/>
      <c r="N1131" s="7"/>
      <c r="O1131" s="7"/>
      <c r="P1131" s="7"/>
      <c r="Q1131" s="7"/>
      <c r="R1131" s="7"/>
      <c r="S1131" s="7"/>
      <c r="T1131" s="7"/>
      <c r="U1131" s="7"/>
      <c r="V1131" s="7"/>
      <c r="W1131" s="7"/>
    </row>
    <row r="1132" spans="1:23" ht="12.7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115"/>
      <c r="M1132" s="116"/>
      <c r="N1132" s="7"/>
      <c r="O1132" s="7"/>
      <c r="P1132" s="7"/>
      <c r="Q1132" s="7"/>
      <c r="R1132" s="7"/>
      <c r="S1132" s="7"/>
      <c r="T1132" s="7"/>
      <c r="U1132" s="7"/>
      <c r="V1132" s="7"/>
      <c r="W1132" s="7"/>
    </row>
    <row r="1133" spans="1:23" ht="12.7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115"/>
      <c r="M1133" s="116"/>
      <c r="N1133" s="7"/>
      <c r="O1133" s="7"/>
      <c r="P1133" s="7"/>
      <c r="Q1133" s="7"/>
      <c r="R1133" s="7"/>
      <c r="S1133" s="7"/>
      <c r="T1133" s="7"/>
      <c r="U1133" s="7"/>
      <c r="V1133" s="7"/>
      <c r="W1133" s="7"/>
    </row>
    <row r="1134" spans="1:23" ht="12.7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115"/>
      <c r="M1134" s="116"/>
      <c r="N1134" s="7"/>
      <c r="O1134" s="7"/>
      <c r="P1134" s="7"/>
      <c r="Q1134" s="7"/>
      <c r="R1134" s="7"/>
      <c r="S1134" s="7"/>
      <c r="T1134" s="7"/>
      <c r="U1134" s="7"/>
      <c r="V1134" s="7"/>
      <c r="W1134" s="7"/>
    </row>
    <row r="1135" spans="1:23" ht="12.7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115"/>
      <c r="M1135" s="116"/>
      <c r="N1135" s="7"/>
      <c r="O1135" s="7"/>
      <c r="P1135" s="7"/>
      <c r="Q1135" s="7"/>
      <c r="R1135" s="7"/>
      <c r="S1135" s="7"/>
      <c r="T1135" s="7"/>
      <c r="U1135" s="7"/>
      <c r="V1135" s="7"/>
      <c r="W1135" s="7"/>
    </row>
    <row r="1136" spans="1:23" ht="12.7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115"/>
      <c r="M1136" s="116"/>
      <c r="N1136" s="7"/>
      <c r="O1136" s="7"/>
      <c r="P1136" s="7"/>
      <c r="Q1136" s="7"/>
      <c r="R1136" s="7"/>
      <c r="S1136" s="7"/>
      <c r="T1136" s="7"/>
      <c r="U1136" s="7"/>
      <c r="V1136" s="7"/>
      <c r="W1136" s="7"/>
    </row>
    <row r="1137" spans="1:23" ht="12.7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115"/>
      <c r="M1137" s="6"/>
      <c r="N1137" s="7"/>
      <c r="O1137" s="7"/>
      <c r="P1137" s="7"/>
      <c r="Q1137" s="7"/>
      <c r="R1137" s="7"/>
      <c r="S1137" s="7"/>
      <c r="T1137" s="7"/>
      <c r="U1137" s="7"/>
      <c r="V1137" s="7"/>
      <c r="W1137" s="7"/>
    </row>
    <row r="1138" spans="1:23" ht="12.7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115"/>
      <c r="M1138" s="6"/>
      <c r="N1138" s="7"/>
      <c r="O1138" s="7"/>
      <c r="P1138" s="7"/>
      <c r="Q1138" s="7"/>
      <c r="R1138" s="7"/>
      <c r="S1138" s="7"/>
      <c r="T1138" s="7"/>
      <c r="U1138" s="7"/>
      <c r="V1138" s="7"/>
      <c r="W1138" s="7"/>
    </row>
    <row r="1139" spans="1:23" ht="12.7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115"/>
      <c r="M1139" s="6"/>
      <c r="N1139" s="7"/>
      <c r="O1139" s="7"/>
      <c r="P1139" s="7"/>
      <c r="Q1139" s="7"/>
      <c r="R1139" s="7"/>
      <c r="S1139" s="7"/>
      <c r="T1139" s="7"/>
      <c r="U1139" s="7"/>
      <c r="V1139" s="7"/>
      <c r="W1139" s="7"/>
    </row>
    <row r="1140" spans="1:23" ht="12.7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21"/>
      <c r="M1140" s="6"/>
      <c r="N1140" s="7"/>
      <c r="O1140" s="7"/>
      <c r="P1140" s="7"/>
      <c r="Q1140" s="7"/>
      <c r="R1140" s="7"/>
      <c r="S1140" s="7"/>
      <c r="T1140" s="7"/>
      <c r="U1140" s="7"/>
      <c r="V1140" s="7"/>
      <c r="W1140" s="7"/>
    </row>
    <row r="1141" spans="1:23" ht="12.7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21"/>
      <c r="M1141" s="6"/>
      <c r="N1141" s="7"/>
      <c r="O1141" s="7"/>
      <c r="P1141" s="7"/>
      <c r="Q1141" s="7"/>
      <c r="R1141" s="7"/>
      <c r="S1141" s="7"/>
      <c r="T1141" s="7"/>
      <c r="U1141" s="7"/>
      <c r="V1141" s="7"/>
      <c r="W1141" s="7"/>
    </row>
    <row r="1142" spans="1:23" ht="12.7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21"/>
      <c r="M1142" s="6"/>
      <c r="N1142" s="7"/>
      <c r="O1142" s="7"/>
      <c r="P1142" s="7"/>
      <c r="Q1142" s="7"/>
      <c r="R1142" s="7"/>
      <c r="S1142" s="7"/>
      <c r="T1142" s="7"/>
      <c r="U1142" s="7"/>
      <c r="V1142" s="7"/>
      <c r="W1142" s="7"/>
    </row>
    <row r="1143" spans="1:23" ht="12.7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21"/>
      <c r="M1143" s="6"/>
      <c r="N1143" s="7"/>
      <c r="O1143" s="7"/>
      <c r="P1143" s="7"/>
      <c r="Q1143" s="7"/>
      <c r="R1143" s="7"/>
      <c r="S1143" s="7"/>
      <c r="T1143" s="7"/>
      <c r="U1143" s="7"/>
      <c r="V1143" s="7"/>
      <c r="W1143" s="7"/>
    </row>
    <row r="1144" spans="1:23" ht="12.7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21"/>
      <c r="M1144" s="6"/>
      <c r="N1144" s="7"/>
      <c r="O1144" s="7"/>
      <c r="P1144" s="7"/>
      <c r="Q1144" s="7"/>
      <c r="R1144" s="7"/>
      <c r="S1144" s="7"/>
      <c r="T1144" s="7"/>
      <c r="U1144" s="7"/>
      <c r="V1144" s="7"/>
      <c r="W1144" s="7"/>
    </row>
    <row r="1145" spans="1:23" ht="12.7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35"/>
      <c r="M1145" s="6"/>
      <c r="N1145" s="7"/>
      <c r="O1145" s="7"/>
      <c r="P1145" s="7"/>
      <c r="Q1145" s="7"/>
      <c r="R1145" s="7"/>
      <c r="S1145" s="7"/>
      <c r="T1145" s="7"/>
      <c r="U1145" s="7"/>
      <c r="V1145" s="7"/>
      <c r="W1145" s="7"/>
    </row>
    <row r="1146" spans="1:23" ht="12.7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35"/>
      <c r="M1146" s="6"/>
      <c r="N1146" s="7"/>
      <c r="O1146" s="7"/>
      <c r="P1146" s="7"/>
      <c r="Q1146" s="7"/>
      <c r="R1146" s="7"/>
      <c r="S1146" s="7"/>
      <c r="T1146" s="7"/>
      <c r="U1146" s="7"/>
      <c r="V1146" s="7"/>
      <c r="W1146" s="7"/>
    </row>
    <row r="1147" spans="1:23" ht="12.7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35"/>
      <c r="M1147" s="6"/>
      <c r="N1147" s="7"/>
      <c r="O1147" s="7"/>
      <c r="P1147" s="7"/>
      <c r="Q1147" s="7"/>
      <c r="R1147" s="7"/>
      <c r="S1147" s="7"/>
      <c r="T1147" s="7"/>
      <c r="U1147" s="7"/>
      <c r="V1147" s="7"/>
      <c r="W1147" s="7"/>
    </row>
    <row r="1148" spans="1:23" ht="12.7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35"/>
      <c r="M1148" s="6"/>
      <c r="N1148" s="7"/>
      <c r="O1148" s="7"/>
      <c r="P1148" s="7"/>
      <c r="Q1148" s="7"/>
      <c r="R1148" s="7"/>
      <c r="S1148" s="7"/>
      <c r="T1148" s="7"/>
      <c r="U1148" s="7"/>
      <c r="V1148" s="7"/>
      <c r="W1148" s="7"/>
    </row>
    <row r="1149" spans="1:23" ht="12.7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35"/>
      <c r="M1149" s="6"/>
      <c r="N1149" s="7"/>
      <c r="O1149" s="7"/>
      <c r="P1149" s="7"/>
      <c r="Q1149" s="7"/>
      <c r="R1149" s="7"/>
      <c r="S1149" s="7"/>
      <c r="T1149" s="7"/>
      <c r="U1149" s="7"/>
      <c r="V1149" s="7"/>
      <c r="W1149" s="7"/>
    </row>
    <row r="1150" spans="1:23" ht="12.7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115"/>
      <c r="M1150" s="116"/>
      <c r="N1150" s="7"/>
      <c r="O1150" s="7"/>
      <c r="P1150" s="7"/>
      <c r="Q1150" s="7"/>
      <c r="R1150" s="7"/>
      <c r="S1150" s="7"/>
      <c r="T1150" s="7"/>
      <c r="U1150" s="7"/>
      <c r="V1150" s="7"/>
      <c r="W1150" s="7"/>
    </row>
    <row r="1151" spans="1:23" ht="12.7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115"/>
      <c r="M1151" s="116"/>
      <c r="N1151" s="7"/>
      <c r="O1151" s="7"/>
      <c r="P1151" s="7"/>
      <c r="Q1151" s="7"/>
      <c r="R1151" s="7"/>
      <c r="S1151" s="7"/>
      <c r="T1151" s="7"/>
      <c r="U1151" s="7"/>
      <c r="V1151" s="7"/>
      <c r="W1151" s="7"/>
    </row>
    <row r="1152" spans="1:23" ht="12.7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115"/>
      <c r="M1152" s="116"/>
      <c r="N1152" s="7"/>
      <c r="O1152" s="7"/>
      <c r="P1152" s="7"/>
      <c r="Q1152" s="7"/>
      <c r="R1152" s="7"/>
      <c r="S1152" s="7"/>
      <c r="T1152" s="7"/>
      <c r="U1152" s="7"/>
      <c r="V1152" s="7"/>
      <c r="W1152" s="7"/>
    </row>
    <row r="1153" spans="1:23" ht="12.7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115"/>
      <c r="M1153" s="116"/>
      <c r="N1153" s="7"/>
      <c r="O1153" s="7"/>
      <c r="P1153" s="7"/>
      <c r="Q1153" s="7"/>
      <c r="R1153" s="7"/>
      <c r="S1153" s="7"/>
      <c r="T1153" s="7"/>
      <c r="U1153" s="7"/>
      <c r="V1153" s="7"/>
      <c r="W1153" s="7"/>
    </row>
    <row r="1154" spans="1:23" ht="12.7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115"/>
      <c r="M1154" s="116"/>
      <c r="N1154" s="7"/>
      <c r="O1154" s="7"/>
      <c r="P1154" s="7"/>
      <c r="Q1154" s="7"/>
      <c r="R1154" s="7"/>
      <c r="S1154" s="7"/>
      <c r="T1154" s="7"/>
      <c r="U1154" s="7"/>
      <c r="V1154" s="7"/>
      <c r="W1154" s="7"/>
    </row>
    <row r="1155" spans="1:23" ht="12.7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115"/>
      <c r="M1155" s="116"/>
      <c r="N1155" s="7"/>
      <c r="O1155" s="7"/>
      <c r="P1155" s="7"/>
      <c r="Q1155" s="7"/>
      <c r="R1155" s="7"/>
      <c r="S1155" s="7"/>
      <c r="T1155" s="7"/>
      <c r="U1155" s="7"/>
      <c r="V1155" s="7"/>
      <c r="W1155" s="7"/>
    </row>
    <row r="1156" spans="1:23" ht="12.7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115"/>
      <c r="M1156" s="116"/>
      <c r="N1156" s="7"/>
      <c r="O1156" s="7"/>
      <c r="P1156" s="7"/>
      <c r="Q1156" s="7"/>
      <c r="R1156" s="7"/>
      <c r="S1156" s="7"/>
      <c r="T1156" s="7"/>
      <c r="U1156" s="7"/>
      <c r="V1156" s="7"/>
      <c r="W1156" s="7"/>
    </row>
    <row r="1157" spans="1:23" ht="12.7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115"/>
      <c r="M1157" s="116"/>
      <c r="N1157" s="7"/>
      <c r="O1157" s="7"/>
      <c r="P1157" s="7"/>
      <c r="Q1157" s="7"/>
      <c r="R1157" s="7"/>
      <c r="S1157" s="7"/>
      <c r="T1157" s="7"/>
      <c r="U1157" s="7"/>
      <c r="V1157" s="7"/>
      <c r="W1157" s="7"/>
    </row>
    <row r="1158" spans="1:23" ht="12.7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115"/>
      <c r="M1158" s="116"/>
      <c r="N1158" s="7"/>
      <c r="O1158" s="7"/>
      <c r="P1158" s="7"/>
      <c r="Q1158" s="7"/>
      <c r="R1158" s="7"/>
      <c r="S1158" s="7"/>
      <c r="T1158" s="7"/>
      <c r="U1158" s="7"/>
      <c r="V1158" s="7"/>
      <c r="W1158" s="7"/>
    </row>
    <row r="1159" spans="1:23" ht="12.7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115"/>
      <c r="M1159" s="116"/>
      <c r="N1159" s="7"/>
      <c r="O1159" s="7"/>
      <c r="P1159" s="7"/>
      <c r="Q1159" s="7"/>
      <c r="R1159" s="7"/>
      <c r="S1159" s="7"/>
      <c r="T1159" s="7"/>
      <c r="U1159" s="7"/>
      <c r="V1159" s="7"/>
      <c r="W1159" s="7"/>
    </row>
    <row r="1160" spans="1:23" ht="12.7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115"/>
      <c r="M1160" s="116"/>
      <c r="N1160" s="7"/>
      <c r="O1160" s="7"/>
      <c r="P1160" s="7"/>
      <c r="Q1160" s="7"/>
      <c r="R1160" s="7"/>
      <c r="S1160" s="7"/>
      <c r="T1160" s="7"/>
      <c r="U1160" s="7"/>
      <c r="V1160" s="7"/>
      <c r="W1160" s="7"/>
    </row>
    <row r="1161" spans="1:23" ht="12.7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115"/>
      <c r="M1161" s="116"/>
      <c r="N1161" s="7"/>
      <c r="O1161" s="7"/>
      <c r="P1161" s="7"/>
      <c r="Q1161" s="7"/>
      <c r="R1161" s="7"/>
      <c r="S1161" s="7"/>
      <c r="T1161" s="7"/>
      <c r="U1161" s="7"/>
      <c r="V1161" s="7"/>
      <c r="W1161" s="7"/>
    </row>
    <row r="1162" spans="1:23" ht="12.7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115"/>
      <c r="M1162" s="116"/>
      <c r="N1162" s="7"/>
      <c r="O1162" s="7"/>
      <c r="P1162" s="7"/>
      <c r="Q1162" s="7"/>
      <c r="R1162" s="7"/>
      <c r="S1162" s="7"/>
      <c r="T1162" s="7"/>
      <c r="U1162" s="7"/>
      <c r="V1162" s="7"/>
      <c r="W1162" s="7"/>
    </row>
    <row r="1163" spans="1:23" ht="12.7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115"/>
      <c r="M1163" s="116"/>
      <c r="N1163" s="7"/>
      <c r="O1163" s="7"/>
      <c r="P1163" s="7"/>
      <c r="Q1163" s="7"/>
      <c r="R1163" s="7"/>
      <c r="S1163" s="7"/>
      <c r="T1163" s="7"/>
      <c r="U1163" s="7"/>
      <c r="V1163" s="7"/>
      <c r="W1163" s="7"/>
    </row>
    <row r="1164" spans="1:23" ht="12.7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115"/>
      <c r="M1164" s="6"/>
      <c r="N1164" s="7"/>
      <c r="O1164" s="7"/>
      <c r="P1164" s="7"/>
      <c r="Q1164" s="7"/>
      <c r="R1164" s="7"/>
      <c r="S1164" s="7"/>
      <c r="T1164" s="7"/>
      <c r="U1164" s="7"/>
      <c r="V1164" s="7"/>
      <c r="W1164" s="7"/>
    </row>
    <row r="1165" spans="1:23" ht="12.7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115"/>
      <c r="M1165" s="6"/>
      <c r="N1165" s="7"/>
      <c r="O1165" s="7"/>
      <c r="P1165" s="7"/>
      <c r="Q1165" s="7"/>
      <c r="R1165" s="7"/>
      <c r="S1165" s="7"/>
      <c r="T1165" s="7"/>
      <c r="U1165" s="7"/>
      <c r="V1165" s="7"/>
      <c r="W1165" s="7"/>
    </row>
    <row r="1166" spans="1:23" ht="12.7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115"/>
      <c r="M1166" s="6"/>
      <c r="N1166" s="7"/>
      <c r="O1166" s="7"/>
      <c r="P1166" s="7"/>
      <c r="Q1166" s="7"/>
      <c r="R1166" s="7"/>
      <c r="S1166" s="7"/>
      <c r="T1166" s="7"/>
      <c r="U1166" s="7"/>
      <c r="V1166" s="7"/>
      <c r="W1166" s="7"/>
    </row>
    <row r="1167" spans="1:23" ht="12.7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21"/>
      <c r="M1167" s="6"/>
      <c r="N1167" s="7"/>
      <c r="O1167" s="7"/>
      <c r="P1167" s="7"/>
      <c r="Q1167" s="7"/>
      <c r="R1167" s="7"/>
      <c r="S1167" s="7"/>
      <c r="T1167" s="7"/>
      <c r="U1167" s="7"/>
      <c r="V1167" s="7"/>
      <c r="W1167" s="7"/>
    </row>
    <row r="1168" spans="1:23" ht="12.7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21"/>
      <c r="M1168" s="6"/>
      <c r="N1168" s="7"/>
      <c r="O1168" s="7"/>
      <c r="P1168" s="7"/>
      <c r="Q1168" s="7"/>
      <c r="R1168" s="7"/>
      <c r="S1168" s="7"/>
      <c r="T1168" s="7"/>
      <c r="U1168" s="7"/>
      <c r="V1168" s="7"/>
      <c r="W1168" s="7"/>
    </row>
    <row r="1169" spans="1:23" ht="12.7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21"/>
      <c r="M1169" s="6"/>
      <c r="N1169" s="7"/>
      <c r="O1169" s="7"/>
      <c r="P1169" s="7"/>
      <c r="Q1169" s="7"/>
      <c r="R1169" s="7"/>
      <c r="S1169" s="7"/>
      <c r="T1169" s="7"/>
      <c r="U1169" s="7"/>
      <c r="V1169" s="7"/>
      <c r="W1169" s="7"/>
    </row>
    <row r="1170" spans="1:23" ht="12.7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21"/>
      <c r="M1170" s="6"/>
      <c r="N1170" s="7"/>
      <c r="O1170" s="7"/>
      <c r="P1170" s="7"/>
      <c r="Q1170" s="7"/>
      <c r="R1170" s="7"/>
      <c r="S1170" s="7"/>
      <c r="T1170" s="7"/>
      <c r="U1170" s="7"/>
      <c r="V1170" s="7"/>
      <c r="W1170" s="7"/>
    </row>
    <row r="1171" spans="1:23" ht="12.7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21"/>
      <c r="M1171" s="6"/>
      <c r="N1171" s="7"/>
      <c r="O1171" s="7"/>
      <c r="P1171" s="7"/>
      <c r="Q1171" s="7"/>
      <c r="R1171" s="7"/>
      <c r="S1171" s="7"/>
      <c r="T1171" s="7"/>
      <c r="U1171" s="7"/>
      <c r="V1171" s="7"/>
      <c r="W1171" s="7"/>
    </row>
    <row r="1172" spans="1:23" ht="12.7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35"/>
      <c r="M1172" s="6"/>
      <c r="N1172" s="7"/>
      <c r="O1172" s="7"/>
      <c r="P1172" s="7"/>
      <c r="Q1172" s="7"/>
      <c r="R1172" s="7"/>
      <c r="S1172" s="7"/>
      <c r="T1172" s="7"/>
      <c r="U1172" s="7"/>
      <c r="V1172" s="7"/>
      <c r="W1172" s="7"/>
    </row>
    <row r="1173" spans="1:23" ht="12.7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35"/>
      <c r="M1173" s="6"/>
      <c r="N1173" s="7"/>
      <c r="O1173" s="7"/>
      <c r="P1173" s="7"/>
      <c r="Q1173" s="7"/>
      <c r="R1173" s="7"/>
      <c r="S1173" s="7"/>
      <c r="T1173" s="7"/>
      <c r="U1173" s="7"/>
      <c r="V1173" s="7"/>
      <c r="W1173" s="7"/>
    </row>
    <row r="1174" spans="1:23" ht="12.7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35"/>
      <c r="M1174" s="6"/>
      <c r="N1174" s="7"/>
      <c r="O1174" s="7"/>
      <c r="P1174" s="7"/>
      <c r="Q1174" s="7"/>
      <c r="R1174" s="7"/>
      <c r="S1174" s="7"/>
      <c r="T1174" s="7"/>
      <c r="U1174" s="7"/>
      <c r="V1174" s="7"/>
      <c r="W1174" s="7"/>
    </row>
    <row r="1175" spans="1:23" ht="12.7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35"/>
      <c r="M1175" s="6"/>
      <c r="N1175" s="7"/>
      <c r="O1175" s="7"/>
      <c r="P1175" s="7"/>
      <c r="Q1175" s="7"/>
      <c r="R1175" s="7"/>
      <c r="S1175" s="7"/>
      <c r="T1175" s="7"/>
      <c r="U1175" s="7"/>
      <c r="V1175" s="7"/>
      <c r="W1175" s="7"/>
    </row>
    <row r="1176" spans="1:23" ht="12.7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35"/>
      <c r="M1176" s="6"/>
      <c r="N1176" s="7"/>
      <c r="O1176" s="7"/>
      <c r="P1176" s="7"/>
      <c r="Q1176" s="7"/>
      <c r="R1176" s="7"/>
      <c r="S1176" s="7"/>
      <c r="T1176" s="7"/>
      <c r="U1176" s="7"/>
      <c r="V1176" s="7"/>
      <c r="W1176" s="7"/>
    </row>
    <row r="1177" spans="1:23" ht="12.7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115"/>
      <c r="M1177" s="116"/>
      <c r="N1177" s="7"/>
      <c r="O1177" s="7"/>
      <c r="P1177" s="7"/>
      <c r="Q1177" s="7"/>
      <c r="R1177" s="7"/>
      <c r="S1177" s="7"/>
      <c r="T1177" s="7"/>
      <c r="U1177" s="7"/>
      <c r="V1177" s="7"/>
      <c r="W1177" s="7"/>
    </row>
    <row r="1178" spans="1:23" ht="12.7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115"/>
      <c r="M1178" s="116"/>
      <c r="N1178" s="7"/>
      <c r="O1178" s="7"/>
      <c r="P1178" s="7"/>
      <c r="Q1178" s="7"/>
      <c r="R1178" s="7"/>
      <c r="S1178" s="7"/>
      <c r="T1178" s="7"/>
      <c r="U1178" s="7"/>
      <c r="V1178" s="7"/>
      <c r="W1178" s="7"/>
    </row>
    <row r="1179" spans="1:23" ht="12.7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115"/>
      <c r="M1179" s="116"/>
      <c r="N1179" s="7"/>
      <c r="O1179" s="7"/>
      <c r="P1179" s="7"/>
      <c r="Q1179" s="7"/>
      <c r="R1179" s="7"/>
      <c r="S1179" s="7"/>
      <c r="T1179" s="7"/>
      <c r="U1179" s="7"/>
      <c r="V1179" s="7"/>
      <c r="W1179" s="7"/>
    </row>
    <row r="1180" spans="1:23" ht="12.7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115"/>
      <c r="M1180" s="116"/>
      <c r="N1180" s="7"/>
      <c r="O1180" s="7"/>
      <c r="P1180" s="7"/>
      <c r="Q1180" s="7"/>
      <c r="R1180" s="7"/>
      <c r="S1180" s="7"/>
      <c r="T1180" s="7"/>
      <c r="U1180" s="7"/>
      <c r="V1180" s="7"/>
      <c r="W1180" s="7"/>
    </row>
    <row r="1181" spans="1:23" ht="12.7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115"/>
      <c r="M1181" s="116"/>
      <c r="N1181" s="7"/>
      <c r="O1181" s="7"/>
      <c r="P1181" s="7"/>
      <c r="Q1181" s="7"/>
      <c r="R1181" s="7"/>
      <c r="S1181" s="7"/>
      <c r="T1181" s="7"/>
      <c r="U1181" s="7"/>
      <c r="V1181" s="7"/>
      <c r="W1181" s="7"/>
    </row>
    <row r="1182" spans="1:23" ht="12.7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115"/>
      <c r="M1182" s="116"/>
      <c r="N1182" s="7"/>
      <c r="O1182" s="7"/>
      <c r="P1182" s="7"/>
      <c r="Q1182" s="7"/>
      <c r="R1182" s="7"/>
      <c r="S1182" s="7"/>
      <c r="T1182" s="7"/>
      <c r="U1182" s="7"/>
      <c r="V1182" s="7"/>
      <c r="W1182" s="7"/>
    </row>
    <row r="1183" spans="1:23" ht="12.7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115"/>
      <c r="M1183" s="116"/>
      <c r="N1183" s="7"/>
      <c r="O1183" s="7"/>
      <c r="P1183" s="7"/>
      <c r="Q1183" s="7"/>
      <c r="R1183" s="7"/>
      <c r="S1183" s="7"/>
      <c r="T1183" s="7"/>
      <c r="U1183" s="7"/>
      <c r="V1183" s="7"/>
      <c r="W1183" s="7"/>
    </row>
    <row r="1184" spans="1:23" ht="12.7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115"/>
      <c r="M1184" s="116"/>
      <c r="N1184" s="7"/>
      <c r="O1184" s="7"/>
      <c r="P1184" s="7"/>
      <c r="Q1184" s="7"/>
      <c r="R1184" s="7"/>
      <c r="S1184" s="7"/>
      <c r="T1184" s="7"/>
      <c r="U1184" s="7"/>
      <c r="V1184" s="7"/>
      <c r="W1184" s="7"/>
    </row>
    <row r="1185" spans="1:23" ht="12.7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115"/>
      <c r="M1185" s="116"/>
      <c r="N1185" s="7"/>
      <c r="O1185" s="7"/>
      <c r="P1185" s="7"/>
      <c r="Q1185" s="7"/>
      <c r="R1185" s="7"/>
      <c r="S1185" s="7"/>
      <c r="T1185" s="7"/>
      <c r="U1185" s="7"/>
      <c r="V1185" s="7"/>
      <c r="W1185" s="7"/>
    </row>
    <row r="1186" spans="1:23" ht="12.7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115"/>
      <c r="M1186" s="116"/>
      <c r="N1186" s="7"/>
      <c r="O1186" s="7"/>
      <c r="P1186" s="7"/>
      <c r="Q1186" s="7"/>
      <c r="R1186" s="7"/>
      <c r="S1186" s="7"/>
      <c r="T1186" s="7"/>
      <c r="U1186" s="7"/>
      <c r="V1186" s="7"/>
      <c r="W1186" s="7"/>
    </row>
    <row r="1187" spans="1:23" ht="12.7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115"/>
      <c r="M1187" s="116"/>
      <c r="N1187" s="7"/>
      <c r="O1187" s="7"/>
      <c r="P1187" s="7"/>
      <c r="Q1187" s="7"/>
      <c r="R1187" s="7"/>
      <c r="S1187" s="7"/>
      <c r="T1187" s="7"/>
      <c r="U1187" s="7"/>
      <c r="V1187" s="7"/>
      <c r="W1187" s="7"/>
    </row>
    <row r="1188" spans="1:23" ht="12.7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115"/>
      <c r="M1188" s="116"/>
      <c r="N1188" s="7"/>
      <c r="O1188" s="7"/>
      <c r="P1188" s="7"/>
      <c r="Q1188" s="7"/>
      <c r="R1188" s="7"/>
      <c r="S1188" s="7"/>
      <c r="T1188" s="7"/>
      <c r="U1188" s="7"/>
      <c r="V1188" s="7"/>
      <c r="W1188" s="7"/>
    </row>
    <row r="1189" spans="1:23" ht="12.7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115"/>
      <c r="M1189" s="116"/>
      <c r="N1189" s="7"/>
      <c r="O1189" s="7"/>
      <c r="P1189" s="7"/>
      <c r="Q1189" s="7"/>
      <c r="R1189" s="7"/>
      <c r="S1189" s="7"/>
      <c r="T1189" s="7"/>
      <c r="U1189" s="7"/>
      <c r="V1189" s="7"/>
      <c r="W1189" s="7"/>
    </row>
    <row r="1190" spans="1:23" ht="12.7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115"/>
      <c r="M1190" s="116"/>
      <c r="N1190" s="7"/>
      <c r="O1190" s="7"/>
      <c r="P1190" s="7"/>
      <c r="Q1190" s="7"/>
      <c r="R1190" s="7"/>
      <c r="S1190" s="7"/>
      <c r="T1190" s="7"/>
      <c r="U1190" s="7"/>
      <c r="V1190" s="7"/>
      <c r="W1190" s="7"/>
    </row>
    <row r="1191" spans="1:23" ht="12.7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115"/>
      <c r="M1191" s="6"/>
      <c r="N1191" s="7"/>
      <c r="O1191" s="7"/>
      <c r="P1191" s="7"/>
      <c r="Q1191" s="7"/>
      <c r="R1191" s="7"/>
      <c r="S1191" s="7"/>
      <c r="T1191" s="7"/>
      <c r="U1191" s="7"/>
      <c r="V1191" s="7"/>
      <c r="W1191" s="7"/>
    </row>
    <row r="1192" spans="1:23" ht="12.7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115"/>
      <c r="M1192" s="6"/>
      <c r="N1192" s="7"/>
      <c r="O1192" s="7"/>
      <c r="P1192" s="7"/>
      <c r="Q1192" s="7"/>
      <c r="R1192" s="7"/>
      <c r="S1192" s="7"/>
      <c r="T1192" s="7"/>
      <c r="U1192" s="7"/>
      <c r="V1192" s="7"/>
      <c r="W1192" s="7"/>
    </row>
    <row r="1193" spans="1:23" ht="12.7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21"/>
      <c r="M1193" s="6"/>
      <c r="N1193" s="7"/>
      <c r="O1193" s="7"/>
      <c r="P1193" s="7"/>
      <c r="Q1193" s="7"/>
      <c r="R1193" s="7"/>
      <c r="S1193" s="7"/>
      <c r="T1193" s="7"/>
      <c r="U1193" s="7"/>
      <c r="V1193" s="7"/>
      <c r="W1193" s="7"/>
    </row>
    <row r="1194" spans="1:23" ht="12.7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</row>
    <row r="1195" spans="1:23" ht="12.7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</row>
    <row r="1196" spans="1:23" ht="12.7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</row>
    <row r="1197" spans="1:23" ht="12.7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</row>
    <row r="1198" spans="1:23" ht="12.7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</row>
    <row r="1199" spans="1:23" ht="12.7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</row>
    <row r="1200" spans="1:23" ht="12.7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</row>
    <row r="1201" spans="1:23" ht="12.7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</row>
    <row r="1202" spans="1:23" ht="12.7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</row>
    <row r="1203" spans="1:23" ht="12.7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</row>
    <row r="1204" spans="1:23" ht="12.7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</row>
    <row r="1205" spans="1:23" ht="12.7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</row>
    <row r="1206" spans="1:23" ht="12.7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</row>
    <row r="1207" spans="1:23" ht="12.7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</row>
    <row r="1208" spans="1:23" ht="12.7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</row>
    <row r="1209" spans="1:23" ht="12.7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</row>
    <row r="1210" spans="1:23" ht="12.7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</row>
    <row r="1211" spans="1:23" ht="12.7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</row>
    <row r="1212" spans="1:23" ht="12.7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</row>
    <row r="1213" spans="1:23" ht="12.7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</row>
    <row r="1214" spans="1:23" ht="12.7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</row>
    <row r="1215" spans="1:23" ht="12.7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</row>
    <row r="1216" spans="1:23" ht="12.7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</row>
    <row r="1217" spans="1:23" ht="12.7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</row>
    <row r="1218" spans="1:23" ht="12.7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</row>
    <row r="1219" spans="1:23" ht="12.7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</row>
    <row r="1220" spans="1:23" ht="12.7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</row>
    <row r="1221" spans="1:23" ht="12.7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</row>
    <row r="1222" spans="1:23" ht="12.7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</row>
    <row r="1223" spans="1:23" ht="12.7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</row>
    <row r="1224" spans="1:23" ht="12.7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</row>
    <row r="1225" spans="1:23" ht="12.7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</row>
    <row r="1226" spans="1:23" ht="12.7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</row>
    <row r="1227" spans="1:23" ht="12.7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</row>
    <row r="1228" spans="1:23" ht="12.7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</row>
    <row r="1229" spans="1:23" ht="12.7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</row>
    <row r="1230" spans="1:23" ht="12.7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</row>
    <row r="1231" spans="1:23" ht="12.7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</row>
    <row r="1232" spans="1:23" ht="12.7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</row>
    <row r="1233" spans="1:23" ht="12.7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</row>
    <row r="1234" spans="1:23" ht="12.7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</row>
    <row r="1235" spans="1:23" ht="12.7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</row>
    <row r="1236" spans="1:23" ht="12.7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</row>
    <row r="1237" spans="1:23" ht="12.7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</row>
    <row r="1238" spans="1:23" ht="12.7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</row>
    <row r="1239" spans="1:23" ht="12.7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</row>
    <row r="1240" spans="1:23" ht="12.7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</row>
    <row r="1241" spans="1:23" ht="12.7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</row>
    <row r="1242" spans="1:23" ht="12.7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</row>
    <row r="1243" spans="1:23" ht="12.7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</row>
    <row r="1244" spans="1:23" ht="12.7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</row>
    <row r="1245" spans="1:23" ht="12.7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</row>
    <row r="1246" spans="1:23" ht="12.7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</row>
    <row r="1247" spans="1:23" ht="12.7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</row>
    <row r="1248" spans="1:23" ht="12.7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</row>
    <row r="1249" spans="1:23" ht="12.7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</row>
    <row r="1250" spans="1:23" ht="12.7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</row>
    <row r="1251" spans="1:23" ht="12.7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</row>
    <row r="1252" spans="1:23" ht="12.7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</row>
    <row r="1253" spans="1:23" ht="12.7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</row>
    <row r="1254" spans="1:23" ht="12.7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</row>
    <row r="1255" spans="1:23" ht="12.7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</row>
    <row r="1256" spans="1:23" ht="12.7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</row>
    <row r="1257" spans="1:23" ht="12.7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</row>
    <row r="1258" spans="1:23" ht="12.7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</row>
    <row r="1259" spans="1:23" ht="12.7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</row>
    <row r="1260" spans="1:23" ht="12.7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</row>
    <row r="1261" spans="1:23" ht="12.7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</row>
    <row r="1262" spans="1:23" ht="12.7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</row>
    <row r="1263" spans="1:23" ht="12.7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</row>
    <row r="1264" spans="1:23" ht="12.7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</row>
    <row r="1265" spans="1:23" ht="12.7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</row>
    <row r="1266" spans="1:23" ht="12.7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</row>
    <row r="1267" spans="1:23" ht="12.7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</row>
    <row r="1268" spans="1:23" ht="12.7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</row>
    <row r="1269" spans="1:23" ht="12.7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</row>
    <row r="1270" spans="1:23" ht="12.7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</row>
    <row r="1271" spans="1:23" ht="12.7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</row>
    <row r="1272" spans="1:23" ht="12.7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</row>
    <row r="1273" spans="1:23" ht="12.7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</row>
    <row r="1274" spans="1:23" ht="12.7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</row>
    <row r="1275" spans="1:23" ht="12.7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</row>
    <row r="1276" spans="1:23" ht="12.7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</row>
    <row r="1277" spans="1:23" ht="12.7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</row>
    <row r="1278" spans="1:23" ht="12.7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</row>
    <row r="1279" spans="1:23" ht="12.7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</row>
    <row r="1280" spans="1:23" ht="12.7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</row>
    <row r="1281" spans="1:23" ht="12.7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</row>
    <row r="1282" spans="1:23" ht="12.7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</row>
    <row r="1283" spans="1:23" ht="12.7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</row>
    <row r="1284" spans="1:23" ht="12.7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</row>
    <row r="1285" spans="1:23" ht="12.7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</row>
    <row r="1286" spans="1:23" ht="12.7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</row>
    <row r="1287" spans="1:23" ht="12.7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</row>
    <row r="1288" spans="1:23" ht="12.7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</row>
    <row r="1289" spans="1:23" ht="12.7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</row>
    <row r="1290" spans="1:23" ht="12.7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</row>
    <row r="1291" spans="1:23" ht="12.7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</row>
    <row r="1292" spans="1:23" ht="12.7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</row>
    <row r="1293" spans="1:23" ht="12.7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</row>
    <row r="1294" spans="1:23" ht="12.7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</row>
    <row r="1295" spans="1:23" ht="12.7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</row>
    <row r="1296" spans="1:23" ht="12.7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</row>
    <row r="1297" spans="1:23" ht="12.7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</row>
    <row r="1298" spans="1:23" ht="12.7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</row>
    <row r="1299" spans="1:23" ht="12.7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</row>
    <row r="1300" spans="1:23" ht="12.7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</row>
    <row r="1301" spans="1:23" ht="12.7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</row>
    <row r="1302" spans="1:23" ht="12.7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</row>
    <row r="1303" spans="1:23" ht="12.7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</row>
    <row r="1304" spans="1:23" ht="12.7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</row>
    <row r="1305" spans="1:23" ht="12.7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</row>
    <row r="1306" spans="1:23" ht="12.7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</row>
    <row r="1307" spans="1:23" ht="12.7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</row>
    <row r="1308" spans="1:23" ht="12.7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</row>
    <row r="1309" spans="1:23" ht="12.7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</row>
    <row r="1310" spans="1:23" ht="12.7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</row>
    <row r="1311" spans="1:23" ht="12.7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</row>
    <row r="1312" spans="1:23" ht="12.7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</row>
    <row r="1313" spans="1:23" ht="12.7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</row>
    <row r="1314" spans="1:23" ht="12.7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</row>
    <row r="1315" spans="1:23" ht="12.7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</row>
    <row r="1316" spans="1:23" ht="12.7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</row>
    <row r="1317" spans="1:23" ht="12.7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</row>
    <row r="1318" spans="1:23" ht="12.7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</row>
    <row r="1319" spans="1:23" ht="12.7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</row>
    <row r="1320" spans="1:23" ht="12.7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</row>
    <row r="1321" spans="1:23" ht="12.7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</row>
    <row r="1322" spans="1:23" ht="12.7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</row>
    <row r="1323" spans="1:23" ht="12.7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</row>
    <row r="1324" spans="1:23" ht="12.7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</row>
    <row r="1325" spans="1:23" ht="12.7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</row>
    <row r="1326" spans="1:23" ht="12.7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</row>
    <row r="1327" spans="1:23" ht="12.7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</row>
    <row r="1328" spans="1:23" ht="12.7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</row>
    <row r="1329" spans="1:23" ht="12.7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</row>
    <row r="1330" spans="1:23" ht="12.7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</row>
    <row r="1331" spans="1:23" ht="12.7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</row>
    <row r="1332" spans="1:23" ht="12.7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</row>
    <row r="1333" spans="1:23" ht="12.7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</row>
    <row r="1334" spans="1:23" ht="12.7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</row>
    <row r="1335" spans="1:23" ht="12.7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</row>
    <row r="1336" spans="1:23" ht="12.7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</row>
    <row r="1337" spans="1:23" ht="12.7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</row>
    <row r="1338" spans="1:23" ht="12.7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</row>
    <row r="1339" spans="1:23" ht="12.7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</row>
    <row r="1340" spans="1:23" ht="12.7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</row>
    <row r="1341" spans="1:23" ht="12.7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</row>
    <row r="1342" spans="1:23" ht="12.7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</row>
    <row r="1343" spans="1:23" ht="12.7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</row>
    <row r="1344" spans="1:23" ht="12.7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</row>
    <row r="1345" spans="1:23" ht="12.7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</row>
    <row r="1346" spans="1:23" ht="12.7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</row>
    <row r="1347" spans="1:23" ht="12.7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</row>
    <row r="1348" spans="1:23" ht="12.7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</row>
    <row r="1349" spans="1:23" ht="12.7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</row>
    <row r="1350" spans="1:23" ht="12.7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</row>
    <row r="1351" spans="1:23" ht="12.7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</row>
    <row r="1352" spans="1:23" ht="12.7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</row>
    <row r="1353" spans="1:23" ht="12.7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</row>
    <row r="1354" spans="1:23" ht="12.7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</row>
    <row r="1355" spans="1:23" ht="12.7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</row>
    <row r="1356" spans="1:23" ht="12.7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</row>
    <row r="1357" spans="1:23" ht="12.7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</row>
    <row r="1358" spans="1:23" ht="12.7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</row>
    <row r="1359" spans="1:23" ht="12.7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</row>
    <row r="1360" spans="1:23" ht="12.7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</row>
    <row r="1361" spans="1:23" ht="12.7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</row>
    <row r="1362" spans="1:23" ht="12.7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</row>
    <row r="1363" spans="1:23" ht="12.7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</row>
    <row r="1364" spans="1:23" ht="12.7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</row>
    <row r="1365" spans="1:23" ht="12.7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</row>
    <row r="1366" spans="1:23" ht="12.7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</row>
    <row r="1367" spans="1:23" ht="12.7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</row>
    <row r="1368" spans="1:23" ht="12.7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</row>
    <row r="1369" spans="1:23" ht="12.7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</row>
    <row r="1370" spans="1:23" ht="12.7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</row>
    <row r="1371" spans="1:23" ht="12.7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</row>
    <row r="1372" spans="1:23" ht="12.7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</row>
    <row r="1373" spans="1:23" ht="12.7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</row>
    <row r="1374" spans="1:23" ht="12.7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</row>
    <row r="1375" spans="1:23" ht="12.7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</row>
    <row r="1376" spans="1:23" ht="12.7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</row>
    <row r="1377" spans="1:23" ht="12.7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</row>
    <row r="1378" spans="1:23" ht="12.7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</row>
    <row r="1379" spans="1:23" ht="12.7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</row>
    <row r="1380" spans="1:23" ht="12.7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</row>
    <row r="1381" spans="1:23" ht="12.7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</row>
    <row r="1382" spans="1:23" ht="12.7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</row>
    <row r="1383" spans="1:23" ht="12.7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</row>
    <row r="1384" spans="1:23" ht="12.7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</row>
    <row r="1385" spans="1:23" ht="12.7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</row>
    <row r="1386" spans="1:23" ht="12.7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</row>
    <row r="1387" spans="1:23" ht="12.7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</row>
    <row r="1388" spans="1:23" ht="12.7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</row>
    <row r="1389" spans="1:23" ht="12.7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</row>
    <row r="1390" spans="1:23" ht="12.7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</row>
    <row r="1391" spans="1:23" ht="12.7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</row>
    <row r="1392" spans="1:23" ht="12.7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</row>
    <row r="1393" spans="1:23" ht="12.7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</row>
    <row r="1394" spans="1:23" ht="12.7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</row>
    <row r="1395" spans="1:23" ht="12.7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</row>
    <row r="1396" spans="1:23" ht="12.7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</row>
    <row r="1397" spans="1:23" ht="12.7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</row>
    <row r="1398" spans="1:23" ht="12.7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</row>
    <row r="1399" spans="1:23" ht="12.7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</row>
    <row r="1400" spans="1:23" ht="12.7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</row>
    <row r="1401" spans="1:23" ht="12.7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</row>
    <row r="1402" spans="1:23" ht="12.7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</row>
    <row r="1403" spans="1:23" ht="12.7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</row>
    <row r="1404" spans="1:23" ht="12.7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</row>
    <row r="1405" spans="1:23" ht="12.7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</row>
    <row r="1406" spans="1:23" ht="12.7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</row>
    <row r="1407" spans="1:23" ht="12.7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</row>
    <row r="1408" spans="1:23" ht="12.7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</row>
    <row r="1409" spans="1:23" ht="12.7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</row>
    <row r="1410" spans="1:23" ht="12.7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</row>
    <row r="1411" spans="1:23" ht="12.7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</row>
    <row r="1412" spans="1:23" ht="12.7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</row>
    <row r="1413" spans="1:23" ht="12.7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</row>
    <row r="1414" spans="1:23" ht="12.7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</row>
    <row r="1415" spans="1:23" ht="12.7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</row>
    <row r="1416" spans="1:23" ht="12.7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</row>
    <row r="1417" spans="1:23" ht="12.7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</row>
    <row r="1418" spans="1:23" ht="12.7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</row>
    <row r="1419" spans="1:23" ht="12.7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</row>
    <row r="1420" spans="1:23" ht="12.7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</row>
    <row r="1421" spans="1:23" ht="12.7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</row>
    <row r="1422" spans="1:23" ht="12.7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</row>
    <row r="1423" spans="1:23" ht="12.7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</row>
    <row r="1424" spans="1:23" ht="12.7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</row>
    <row r="1425" spans="1:23" ht="12.7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</row>
    <row r="1426" spans="1:23" ht="12.7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</row>
    <row r="1427" spans="1:23" ht="12.7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</row>
    <row r="1428" spans="1:23" ht="12.7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</row>
    <row r="1429" spans="1:23" ht="12.7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</row>
    <row r="1430" spans="1:23" ht="12.7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</row>
    <row r="1431" spans="1:23" ht="12.7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</row>
    <row r="1432" spans="1:23" ht="12.7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</row>
    <row r="1433" spans="1:23" ht="12.7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</row>
    <row r="1434" spans="1:23" ht="12.7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</row>
    <row r="1435" spans="1:23" ht="12.7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</row>
    <row r="1436" spans="1:23" ht="12.7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</row>
    <row r="1437" spans="1:23" ht="12.7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</row>
    <row r="1438" spans="1:23" ht="12.7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</row>
    <row r="1439" spans="1:23" ht="12.7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</row>
    <row r="1440" spans="1:23" ht="12.7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</row>
    <row r="1441" spans="1:23" ht="12.7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</row>
    <row r="1442" spans="1:23" ht="12.7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</row>
    <row r="1443" spans="1:23" ht="12.7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</row>
    <row r="1444" spans="1:23" ht="12.7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</row>
    <row r="1445" spans="1:23" ht="12.7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</row>
    <row r="1446" spans="1:23" ht="12.7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</row>
    <row r="1447" spans="1:23" ht="12.7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</row>
    <row r="1448" spans="1:23" ht="12.7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</row>
    <row r="1449" spans="1:23" ht="12.7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</row>
    <row r="1450" spans="1:23" ht="12.7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</row>
    <row r="1451" spans="1:23" ht="12.7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</row>
    <row r="1452" spans="1:23" ht="12.7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</row>
    <row r="1453" spans="1:23" ht="12.7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</row>
    <row r="1454" spans="1:23" ht="12.7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</row>
    <row r="1455" spans="1:23" ht="12.7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</row>
    <row r="1456" spans="1:23" ht="12.7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</row>
    <row r="1457" spans="1:23" ht="12.7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</row>
    <row r="1458" spans="1:23" ht="12.7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</row>
    <row r="1459" spans="1:23" ht="12.7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</row>
    <row r="1460" spans="1:23" ht="12.7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</row>
    <row r="1461" spans="1:23" ht="12.7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</row>
    <row r="1462" spans="1:23" ht="12.7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</row>
    <row r="1463" spans="1:23" ht="12.7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</row>
    <row r="1464" spans="1:23" ht="12.7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</row>
    <row r="1465" spans="1:23" ht="12.7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</row>
    <row r="1466" spans="1:23" ht="12.7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</row>
    <row r="1467" spans="1:23" ht="12.7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</row>
    <row r="1468" spans="1:23" ht="12.7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</row>
    <row r="1469" spans="1:23" ht="12.7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</row>
    <row r="1470" spans="1:23" ht="12.7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</row>
    <row r="1471" spans="1:23" ht="12.7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</row>
    <row r="1472" spans="1:23" ht="12.7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</row>
    <row r="1473" spans="1:23" ht="12.7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</row>
    <row r="1474" spans="1:23" ht="12.7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</row>
    <row r="1475" spans="1:23" ht="12.7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</row>
    <row r="1476" spans="1:23" ht="12.7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</row>
    <row r="1477" spans="1:23" ht="12.7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</row>
    <row r="1478" spans="1:23" ht="12.7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</row>
    <row r="1479" spans="1:23" ht="12.7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</row>
    <row r="1480" spans="1:23" ht="12.7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</row>
    <row r="1481" spans="1:23" ht="12.7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</row>
    <row r="1482" spans="1:23" ht="12.7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</row>
    <row r="1483" spans="1:23" ht="12.7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</row>
    <row r="1484" spans="1:23" ht="12.7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</row>
    <row r="1485" spans="1:23" ht="12.7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</row>
    <row r="1486" spans="1:23" ht="12.7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</row>
    <row r="1487" spans="1:23" ht="12.7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</row>
    <row r="1488" spans="1:23" ht="12.7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</row>
    <row r="1489" spans="1:23" ht="12.7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</row>
    <row r="1490" spans="1:23" ht="12.7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</row>
    <row r="1491" spans="1:23" ht="12.7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</row>
    <row r="1492" spans="1:23" ht="12.7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</row>
    <row r="1493" spans="1:23" ht="12.7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</row>
    <row r="1494" spans="1:23" ht="12.7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</row>
    <row r="1495" spans="1:23" ht="12.7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</row>
    <row r="1496" spans="1:23" ht="12.7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</row>
    <row r="1497" spans="1:23" ht="12.7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</row>
    <row r="1498" spans="1:23" ht="12.7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</row>
    <row r="1499" spans="1:23" ht="12.7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</row>
    <row r="1500" spans="1:23" ht="12.7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</row>
    <row r="1501" spans="1:23" ht="12.7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</row>
    <row r="1502" spans="1:23" ht="12.7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</row>
    <row r="1503" spans="1:23" ht="12.7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</row>
    <row r="1504" spans="1:23" ht="12.7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</row>
    <row r="1505" spans="1:23" ht="12.7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</row>
    <row r="1506" spans="1:23" ht="12.7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</row>
    <row r="1507" spans="1:23" ht="12.7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</row>
    <row r="1508" spans="1:23" ht="12.7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</row>
    <row r="1509" spans="1:23" ht="12.7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</row>
    <row r="1510" spans="1:23" ht="12.7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</row>
    <row r="1511" spans="1:23" ht="12.7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</row>
    <row r="1512" spans="1:23" ht="12.7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</row>
    <row r="1513" spans="1:23" ht="12.7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</row>
    <row r="1514" spans="1:23" ht="12.7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</row>
    <row r="1515" spans="1:23" ht="12.7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</row>
    <row r="1516" spans="1:23" ht="12.7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</row>
    <row r="1517" spans="1:23" ht="12.7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</row>
    <row r="1518" spans="1:23" ht="12.7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</row>
    <row r="1519" spans="1:23" ht="12.7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</row>
    <row r="1520" spans="1:23" ht="12.7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</row>
    <row r="1521" spans="1:23" ht="12.7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</row>
    <row r="1522" spans="1:23" ht="12.7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</row>
    <row r="1523" spans="1:23" ht="12.7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</row>
    <row r="1524" spans="1:23" ht="12.7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</row>
    <row r="1525" spans="1:23" ht="12.7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</row>
    <row r="1526" spans="1:23" ht="12.7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</row>
    <row r="1527" spans="1:23" ht="12.7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</row>
    <row r="1528" spans="1:23" ht="12.7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</row>
    <row r="1529" spans="1:23" ht="12.7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</row>
    <row r="1530" spans="1:23" ht="12.7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</row>
    <row r="1531" spans="1:23" ht="12.7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</row>
    <row r="1532" spans="1:23" ht="12.7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</row>
    <row r="1533" spans="1:23" ht="12.7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</row>
    <row r="1534" spans="1:23" ht="12.7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</row>
    <row r="1535" spans="1:23" ht="12.7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</row>
    <row r="1536" spans="1:23" ht="12.7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</row>
    <row r="1537" spans="1:23" ht="12.7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</row>
    <row r="1538" spans="1:23" ht="12.7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</row>
    <row r="1539" spans="1:23" ht="12.7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</row>
    <row r="1540" spans="1:23" ht="12.7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</row>
    <row r="1541" spans="1:23" ht="12.7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</row>
    <row r="1542" spans="1:23" ht="12.7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</row>
    <row r="1543" spans="1:23" ht="12.7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</row>
    <row r="1544" spans="1:23" ht="12.7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</row>
    <row r="1545" spans="1:23" ht="12.7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</row>
    <row r="1546" spans="1:23" ht="12.7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</row>
    <row r="1547" spans="1:23" ht="12.7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</row>
    <row r="1548" spans="1:23" ht="12.7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</row>
    <row r="1549" spans="1:23" ht="12.7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</row>
    <row r="1550" spans="1:23" ht="12.7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</row>
    <row r="1551" spans="1:23" ht="12.7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</row>
    <row r="1552" spans="1:23" ht="12.7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</row>
    <row r="1553" spans="1:23" ht="12.7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</row>
    <row r="1554" spans="1:23" ht="12.7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</row>
    <row r="1555" spans="1:23" ht="12.7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</row>
    <row r="1556" spans="1:23" ht="12.7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</row>
    <row r="1557" spans="1:23" ht="12.7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</row>
    <row r="1558" spans="1:23" ht="12.7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</row>
    <row r="1559" spans="1:23" ht="12.7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</row>
    <row r="1560" spans="1:23" ht="12.7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</row>
    <row r="1561" spans="1:23" ht="12.7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</row>
    <row r="1562" spans="1:23" ht="12.7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</row>
    <row r="1563" spans="1:23" ht="12.7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</row>
    <row r="1564" spans="1:23" ht="12.7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</row>
    <row r="1565" spans="1:23" ht="12.7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</row>
    <row r="1566" spans="1:23" ht="12.7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</row>
    <row r="1567" spans="1:23" ht="12.7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</row>
    <row r="1568" spans="1:23" ht="12.7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</row>
    <row r="1569" spans="1:23" ht="12.7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</row>
    <row r="1570" spans="1:23" ht="12.7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</row>
    <row r="1571" spans="1:23" ht="12.7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</row>
    <row r="1572" spans="1:23" ht="12.7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</row>
    <row r="1573" spans="1:23" ht="12.7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</row>
    <row r="1574" spans="1:23" ht="12.7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</row>
    <row r="1575" spans="1:23" ht="12.7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</row>
    <row r="1576" spans="1:23" ht="12.7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</row>
    <row r="1577" spans="1:23" ht="12.7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</row>
    <row r="1578" spans="1:23" ht="12.7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</row>
    <row r="1579" spans="1:23" ht="12.7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</row>
    <row r="1580" spans="1:23" ht="12.7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</row>
    <row r="1581" spans="1:23" ht="12.7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</row>
    <row r="1582" spans="1:23" ht="12.7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</row>
    <row r="1583" spans="1:23" ht="12.7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</row>
    <row r="1584" spans="1:23" ht="12.7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</row>
    <row r="1585" spans="1:23" ht="12.7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</row>
    <row r="1586" spans="1:23" ht="12.7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</row>
    <row r="1587" spans="1:23" ht="12.7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</row>
    <row r="1588" spans="1:23" ht="12.7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</row>
    <row r="1589" spans="1:23" ht="12.7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</row>
    <row r="1590" spans="1:23" ht="12.7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</row>
    <row r="1591" spans="1:23" ht="12.7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</row>
    <row r="1592" spans="1:23" ht="12.7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</row>
    <row r="1593" spans="1:23" ht="12.7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</row>
    <row r="1594" spans="1:23" ht="12.7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</row>
    <row r="1595" spans="1:23" ht="12.7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</row>
    <row r="1596" spans="1:23" ht="12.7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</row>
    <row r="1597" spans="1:23" ht="12.7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</row>
    <row r="1598" spans="1:23" ht="12.7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</row>
    <row r="1599" spans="1:23" ht="12.7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</row>
    <row r="1600" spans="1:23" ht="12.7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</row>
    <row r="1601" spans="1:23" ht="12.7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</row>
    <row r="1602" spans="1:23" ht="12.7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</row>
    <row r="1603" spans="1:23" ht="12.7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</row>
    <row r="1604" spans="1:23" ht="12.7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</row>
    <row r="1605" spans="1:23" ht="12.7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</row>
    <row r="1606" spans="1:23" ht="12.7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</row>
    <row r="1607" spans="1:23" ht="12.7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</row>
    <row r="1608" spans="1:23" ht="12.7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</row>
    <row r="1609" spans="1:23" ht="12.7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</row>
    <row r="1610" spans="1:23" ht="12.7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</row>
    <row r="1611" spans="1:23" ht="12.7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</row>
    <row r="1612" spans="1:23" ht="12.7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</row>
    <row r="1613" spans="1:23" ht="12.7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</row>
    <row r="1614" spans="1:23" ht="12.7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</row>
    <row r="1615" spans="1:23" ht="12.7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</row>
    <row r="1616" spans="1:23" ht="12.7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</row>
    <row r="1617" spans="1:23" ht="12.7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</row>
    <row r="1618" spans="1:23" ht="12.7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</row>
    <row r="1619" spans="1:23" ht="12.7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</row>
    <row r="1620" spans="1:23" ht="12.7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</row>
    <row r="1621" spans="1:23" ht="12.7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</row>
    <row r="1622" spans="1:23" ht="12.7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</row>
    <row r="1623" spans="1:23" ht="12.7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</row>
    <row r="1624" spans="1:23" ht="12.7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</row>
    <row r="1625" spans="1:23" ht="12.7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</row>
    <row r="1626" spans="1:23" ht="12.7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</row>
    <row r="1627" spans="1:23" ht="12.7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</row>
    <row r="1628" spans="1:23" ht="12.7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</row>
    <row r="1629" spans="1:23" ht="12.7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</row>
    <row r="1630" spans="1:23" ht="12.7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</row>
    <row r="1631" spans="1:23" ht="12.7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</row>
    <row r="1632" spans="1:23" ht="12.7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</row>
    <row r="1633" spans="1:23" ht="12.7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</row>
    <row r="1634" spans="1:23" ht="12.7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</row>
    <row r="1635" spans="1:23" ht="12.7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</row>
    <row r="1636" spans="1:23" ht="12.7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</row>
    <row r="1637" spans="1:23" ht="12.7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</row>
    <row r="1638" spans="1:23" ht="12.7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</row>
    <row r="1639" spans="1:23" ht="12.7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</row>
    <row r="1640" spans="1:23" ht="12.7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</row>
    <row r="1641" spans="1:23" ht="12.7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</row>
    <row r="1642" spans="1:23" ht="12.7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</row>
    <row r="1643" spans="1:23" ht="12.7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</row>
    <row r="1644" spans="1:23" ht="12.7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</row>
    <row r="1645" spans="1:23" ht="12.7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</row>
    <row r="1646" spans="1:23" ht="12.7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</row>
    <row r="1647" spans="1:23" ht="12.7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</row>
    <row r="1648" spans="1:23" ht="12.7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</row>
    <row r="1649" spans="1:23" ht="12.7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</row>
    <row r="1650" spans="1:23" ht="12.7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</row>
    <row r="1651" spans="1:23" ht="12.7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</row>
    <row r="1652" spans="1:23" ht="12.7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</row>
    <row r="1653" spans="1:23" ht="12.7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</row>
    <row r="1654" spans="1:23" ht="12.7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</row>
    <row r="1655" spans="1:23" ht="12.7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</row>
    <row r="1656" spans="1:23" ht="12.7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</row>
    <row r="1657" spans="1:23" ht="12.7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</row>
    <row r="1658" spans="1:23" ht="12.7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</row>
    <row r="1659" spans="1:23" ht="12.7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</row>
    <row r="1660" spans="1:23" ht="12.7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</row>
    <row r="1661" spans="1:23" ht="12.7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</row>
    <row r="1662" spans="1:23" ht="12.7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</row>
    <row r="1663" spans="1:23" ht="12.7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</row>
    <row r="1664" spans="1:23" ht="12.7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</row>
    <row r="1665" spans="1:23" ht="12.7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</row>
    <row r="1666" spans="1:23" ht="12.7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</row>
    <row r="1667" spans="1:23" ht="12.7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</row>
    <row r="1668" spans="1:23" ht="12.7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</row>
    <row r="1669" spans="1:23" ht="12.7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</row>
    <row r="1670" spans="1:23" ht="12.7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</row>
    <row r="1671" spans="1:23" ht="12.7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</row>
    <row r="1672" spans="1:23" ht="12.7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</row>
    <row r="1673" spans="1:23" ht="12.7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</row>
    <row r="1674" spans="1:23" ht="12.7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</row>
    <row r="1675" spans="1:23" ht="12.7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</row>
    <row r="1676" spans="1:23" ht="12.7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</row>
    <row r="1677" spans="1:23" ht="12.7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</row>
    <row r="1678" spans="1:23" ht="12.7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</row>
    <row r="1679" spans="1:23" ht="12.7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</row>
    <row r="1680" spans="1:23" ht="12.7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</row>
    <row r="1681" spans="1:23" ht="12.7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</row>
    <row r="1682" spans="1:23" ht="12.7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</row>
    <row r="1683" spans="1:23" ht="12.7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</row>
    <row r="1684" spans="1:23" ht="12.7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</row>
    <row r="1685" spans="1:23" ht="12.7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</row>
    <row r="1686" spans="1:23" ht="12.7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</row>
    <row r="1687" spans="1:23" ht="12.7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</row>
    <row r="1688" spans="1:23" ht="12.7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</row>
    <row r="1689" spans="1:23" ht="12.7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</row>
    <row r="1690" spans="1:23" ht="12.7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</row>
    <row r="1691" spans="1:23" ht="12.7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</row>
    <row r="1692" spans="1:23" ht="12.7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</row>
    <row r="1693" spans="1:23" ht="12.7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</row>
    <row r="1694" spans="1:23" ht="12.7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</row>
    <row r="1695" spans="1:23" ht="12.7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</row>
    <row r="1696" spans="1:23" ht="12.7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</row>
    <row r="1697" spans="1:23" ht="12.7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</row>
    <row r="1698" spans="1:23" ht="12.7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</row>
    <row r="1699" spans="1:23" ht="12.7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</row>
    <row r="1700" spans="1:23" ht="12.7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</row>
    <row r="1701" spans="1:23" ht="12.7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</row>
    <row r="1702" spans="1:23" ht="12.7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</row>
    <row r="1703" spans="1:23" ht="12.7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</row>
    <row r="1704" spans="1:23" ht="12.7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</row>
    <row r="1705" spans="1:23" ht="12.7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</row>
    <row r="1706" spans="1:23" ht="12.7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</row>
    <row r="1707" spans="1:23" ht="12.7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</row>
    <row r="1708" spans="1:23" ht="12.7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</row>
    <row r="1709" spans="1:23" ht="12.7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</row>
    <row r="1710" spans="1:23" ht="12.7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</row>
    <row r="1711" spans="1:23" ht="12.7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</row>
    <row r="1712" spans="1:23" ht="12.7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</row>
    <row r="1713" spans="1:23" ht="12.7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</row>
    <row r="1714" spans="1:23" ht="12.7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</row>
    <row r="1715" spans="1:23" ht="12.7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</row>
    <row r="1716" spans="1:23" ht="12.7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</row>
    <row r="1717" spans="1:23" ht="12.7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</row>
    <row r="1718" spans="1:23" ht="12.7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</row>
    <row r="1719" spans="1:23" ht="12.7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</row>
    <row r="1720" spans="1:23" ht="12.7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</row>
    <row r="1721" spans="1:23" ht="12.7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</row>
    <row r="1722" spans="1:23" ht="12.7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</row>
    <row r="1723" spans="1:23" ht="12.7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</row>
    <row r="1724" spans="1:23" ht="12.7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</row>
    <row r="1725" spans="1:23" ht="12.7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</row>
    <row r="1726" spans="1:23" ht="12.7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</row>
    <row r="1727" spans="1:23" ht="12.7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</row>
    <row r="1728" spans="1:23" ht="12.7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</row>
    <row r="1729" spans="1:23" ht="12.7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</row>
    <row r="1730" spans="1:23" ht="12.7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</row>
    <row r="1731" spans="1:23" ht="12.7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</row>
    <row r="1732" spans="1:23" ht="12.7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</row>
    <row r="1733" spans="1:23" ht="12.7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</row>
    <row r="1734" spans="1:23" ht="12.7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</row>
    <row r="1735" spans="1:23" ht="12.7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</row>
    <row r="1736" spans="1:23" ht="12.7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</row>
    <row r="1737" spans="1:23" ht="12.7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</row>
    <row r="1738" spans="1:23" ht="12.7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</row>
    <row r="1739" spans="1:23" ht="12.7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</row>
    <row r="1740" spans="1:23" ht="12.7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</row>
    <row r="1741" spans="1:23" ht="12.7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</row>
    <row r="1742" spans="1:23" ht="12.7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</row>
    <row r="1743" spans="1:23" ht="12.7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</row>
    <row r="1744" spans="1:23" ht="12.7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</row>
    <row r="1745" spans="1:23" ht="12.7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</row>
    <row r="1746" spans="1:23" ht="12.7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</row>
    <row r="1747" spans="1:23" ht="12.7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</row>
    <row r="1748" spans="1:23" ht="12.7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</row>
    <row r="1749" spans="1:23" ht="12.7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</row>
    <row r="1750" spans="1:23" ht="12.7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</row>
    <row r="1751" spans="1:23" ht="12.7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</row>
    <row r="1752" spans="1:23" ht="12.7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</row>
    <row r="1753" spans="1:23" ht="12.7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</row>
    <row r="1754" spans="1:23" ht="12.7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</row>
    <row r="1755" spans="1:23" ht="12.7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</row>
    <row r="1756" spans="1:23" ht="12.7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</row>
    <row r="1757" spans="1:23" ht="12.7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</row>
    <row r="1758" spans="1:23" ht="12.7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</row>
    <row r="1759" spans="1:23" ht="12.7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</row>
    <row r="1760" spans="1:23" ht="12.7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</row>
    <row r="1761" spans="1:23" ht="12.7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</row>
    <row r="1762" spans="1:23" ht="12.7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</row>
    <row r="1763" spans="1:23" ht="12.7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</row>
    <row r="1764" spans="1:23" ht="12.7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</row>
    <row r="1765" spans="1:23" ht="12.7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</row>
    <row r="1766" spans="1:23" ht="12.7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</row>
    <row r="1767" spans="1:23" ht="12.7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</row>
    <row r="1768" spans="1:23" ht="12.7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</row>
    <row r="1769" spans="1:23" ht="12.7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</row>
    <row r="1770" spans="1:23" ht="12.7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</row>
    <row r="1771" spans="1:23" ht="12.7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</row>
    <row r="1772" spans="1:23" ht="12.7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</row>
    <row r="1773" spans="1:23" ht="12.7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</row>
    <row r="1774" spans="1:23" ht="12.7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</row>
    <row r="1775" spans="1:23" ht="12.7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</row>
    <row r="1776" spans="1:23" ht="12.7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</row>
    <row r="1777" spans="1:23" ht="12.7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</row>
    <row r="1778" spans="1:23" ht="12.7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</row>
    <row r="1779" spans="1:23" ht="12.7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</row>
    <row r="1780" spans="1:23" ht="12.7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</row>
    <row r="1781" spans="1:23" ht="12.7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</row>
    <row r="1782" spans="1:23" ht="12.7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</row>
    <row r="1783" spans="1:23" ht="12.7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</row>
    <row r="1784" spans="1:23" ht="12.7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</row>
    <row r="1785" spans="1:23" ht="12.7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</row>
    <row r="1786" spans="1:23" ht="12.7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</row>
    <row r="1787" spans="1:23" ht="12.7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</row>
    <row r="1788" spans="1:23" ht="12.7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</row>
    <row r="1789" spans="1:23" ht="12.7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</row>
    <row r="1790" spans="1:23" ht="12.7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</row>
    <row r="1791" spans="1:23" ht="12.7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</row>
    <row r="1792" spans="1:23" ht="12.7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</row>
    <row r="1793" spans="1:23" ht="12.7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</row>
    <row r="1794" spans="1:23" ht="12.7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</row>
    <row r="1795" spans="1:23" ht="12.7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</row>
    <row r="1796" spans="1:23" ht="12.7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</row>
    <row r="1797" spans="1:23" ht="12.7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</row>
    <row r="1798" spans="1:23" ht="12.7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</row>
    <row r="1799" spans="1:23" ht="12.7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</row>
    <row r="1800" spans="1:23" ht="12.7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</row>
    <row r="1801" spans="1:23" ht="12.7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</row>
    <row r="1802" spans="1:23" ht="12.7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</row>
    <row r="1803" spans="1:23" ht="12.7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</row>
    <row r="1804" spans="1:23" ht="12.7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</row>
    <row r="1805" spans="1:23" ht="12.7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</row>
    <row r="1806" spans="1:23" ht="12.7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</row>
    <row r="1807" spans="1:23" ht="12.7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</row>
    <row r="1808" spans="1:23" ht="12.7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</row>
    <row r="1809" spans="1:23" ht="12.7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</row>
    <row r="1810" spans="1:23" ht="12.7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</row>
    <row r="1811" spans="1:23" ht="12.7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</row>
    <row r="1812" spans="1:23" ht="12.7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</row>
    <row r="1813" spans="1:23" ht="12.7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</row>
    <row r="1814" spans="1:23" ht="12.7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</row>
    <row r="1815" spans="1:23" ht="12.7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</row>
    <row r="1816" spans="1:23" ht="12.7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</row>
    <row r="1817" spans="1:23" ht="12.7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</row>
    <row r="1818" spans="1:23" ht="12.7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</row>
    <row r="1819" spans="1:23" ht="12.7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</row>
    <row r="1820" spans="1:23" ht="12.7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</row>
    <row r="1821" spans="1:23" ht="12.7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</row>
    <row r="1822" spans="1:23" ht="12.7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</row>
    <row r="1823" spans="1:23" ht="12.7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</row>
    <row r="1824" spans="1:23" ht="12.7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</row>
    <row r="1825" spans="1:23" ht="12.7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</row>
    <row r="1826" spans="1:23" ht="12.7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</row>
    <row r="1827" spans="1:23" ht="12.7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</row>
    <row r="1828" spans="1:23" ht="12.7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</row>
    <row r="1829" spans="1:23" ht="12.7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</row>
    <row r="1830" spans="1:23" ht="12.7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</row>
    <row r="1831" spans="1:23" ht="12.7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</row>
    <row r="1832" spans="1:23" ht="12.7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</row>
    <row r="1833" spans="1:23" ht="12.7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</row>
    <row r="1834" spans="1:23" ht="12.7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</row>
    <row r="1835" spans="1:23" ht="12.7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</row>
    <row r="1836" spans="1:23" ht="12.7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</row>
    <row r="1837" spans="1:23" ht="12.7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</row>
    <row r="1838" spans="1:23" ht="12.7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</row>
    <row r="1839" spans="1:23" ht="12.7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</row>
    <row r="1840" spans="1:23" ht="12.7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</row>
    <row r="1841" spans="1:23" ht="12.7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</row>
    <row r="1842" spans="1:23" ht="12.7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</row>
    <row r="1843" spans="1:23" ht="12.7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</row>
    <row r="1844" spans="1:23" ht="12.7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</row>
    <row r="1845" spans="1:23" ht="12.7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</row>
    <row r="1846" spans="1:23" ht="12.7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</row>
    <row r="1847" spans="1:23" ht="12.7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</row>
    <row r="1848" spans="1:23" ht="12.7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</row>
    <row r="1849" spans="1:23" ht="12.7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</row>
    <row r="1850" spans="1:23" ht="12.7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</row>
    <row r="1851" spans="1:23" ht="12.7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</row>
    <row r="1852" spans="1:23" ht="12.7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</row>
    <row r="1853" spans="1:23" ht="12.7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</row>
    <row r="1854" spans="1:23" ht="12.7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</row>
    <row r="1855" spans="1:23" ht="12.7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</row>
    <row r="1856" spans="1:23" ht="12.7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</row>
    <row r="1857" spans="1:23" ht="12.7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</row>
    <row r="1858" spans="1:23" ht="12.7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</row>
    <row r="1859" spans="1:23" ht="12.7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</row>
    <row r="1860" spans="1:23" ht="12.7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</row>
    <row r="1861" spans="1:23" ht="12.7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</row>
    <row r="1862" spans="1:23" ht="12.7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</row>
    <row r="1863" spans="1:23" ht="12.7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</row>
    <row r="1864" spans="1:23" ht="12.7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</row>
    <row r="1865" spans="1:23" ht="12.7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</row>
    <row r="1866" spans="1:23" ht="12.7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</row>
    <row r="1867" spans="1:23" ht="12.7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</row>
    <row r="1868" spans="1:23" ht="12.7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</row>
    <row r="1869" spans="1:23" ht="12.7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</row>
    <row r="1870" spans="1:23" ht="12.7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</row>
    <row r="1871" spans="1:23" ht="12.7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</row>
    <row r="1872" spans="1:23" ht="12.7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</row>
    <row r="1873" spans="1:23" ht="12.7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</row>
    <row r="1874" spans="1:23" ht="12.7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</row>
    <row r="1875" spans="1:23" ht="12.7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</row>
    <row r="1876" spans="1:23" ht="12.7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</row>
    <row r="1877" spans="1:23" ht="12.7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</row>
    <row r="1878" spans="1:23" ht="12.7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</row>
    <row r="1879" spans="1:23" ht="12.7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</row>
    <row r="1880" spans="1:23" ht="12.7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</row>
    <row r="1881" spans="1:23" ht="12.7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</row>
    <row r="1882" spans="1:23" ht="12.7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</row>
    <row r="1883" spans="1:23" ht="12.7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</row>
    <row r="1884" spans="1:23" ht="12.7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</row>
    <row r="1885" spans="1:23" ht="12.7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</row>
    <row r="1886" spans="1:23" ht="12.7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</row>
    <row r="1887" spans="1:23" ht="12.7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</row>
    <row r="1888" spans="1:23" ht="12.7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</row>
    <row r="1889" spans="1:23" ht="12.7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</row>
    <row r="1890" spans="1:23" ht="12.7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</row>
    <row r="1891" spans="1:23" ht="12.7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</row>
    <row r="1892" spans="1:23" ht="12.7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</row>
    <row r="1893" spans="1:23" ht="12.7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</row>
    <row r="1894" spans="1:23" ht="12.7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</row>
    <row r="1895" spans="1:23" ht="12.7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</row>
    <row r="1896" spans="1:23" ht="12.7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</row>
    <row r="1897" spans="1:23" ht="12.7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</row>
    <row r="1898" spans="1:23" ht="12.7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</row>
    <row r="1899" spans="1:23" ht="12.7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</row>
    <row r="1900" spans="1:23" ht="12.7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</row>
    <row r="1901" spans="1:23" ht="12.7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</row>
    <row r="1902" spans="1:23" ht="12.7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</row>
    <row r="1903" spans="1:23" ht="12.7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</row>
    <row r="1904" spans="1:23" ht="12.7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</row>
    <row r="1905" spans="1:23" ht="12.7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</row>
    <row r="1906" spans="1:23" ht="12.7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</row>
    <row r="1907" spans="1:23" ht="12.7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</row>
    <row r="1908" spans="1:23" ht="12.7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</row>
    <row r="1909" spans="1:23" ht="12.7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</row>
    <row r="1910" spans="1:23" ht="12.7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</row>
    <row r="1911" spans="1:23" ht="12.7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</row>
    <row r="1912" spans="1:23" ht="12.7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</row>
    <row r="1913" spans="1:23" ht="12.7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</row>
    <row r="1914" spans="1:23" ht="12.7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</row>
    <row r="1915" spans="1:23" ht="12.7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</row>
    <row r="1916" spans="1:23" ht="12.7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</row>
    <row r="1917" spans="1:23" ht="12.7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</row>
    <row r="1918" spans="1:23" ht="12.7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</row>
    <row r="1919" spans="1:23" ht="12.7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</row>
    <row r="1920" spans="1:23" ht="12.7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</row>
    <row r="1921" spans="1:23" ht="12.7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</row>
    <row r="1922" spans="1:23" ht="12.7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</row>
    <row r="1923" spans="1:23" ht="12.7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</row>
    <row r="1924" spans="1:23" ht="12.7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</row>
    <row r="1925" spans="1:23" ht="12.7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</row>
    <row r="1926" spans="1:23" ht="12.7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</row>
    <row r="1927" spans="1:23" ht="12.7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</row>
    <row r="1928" spans="1:23" ht="12.7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</row>
    <row r="1929" spans="1:23" ht="12.7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</row>
    <row r="1930" spans="1:23" ht="12.7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</row>
    <row r="1931" spans="1:23" ht="12.7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</row>
    <row r="1932" spans="1:23" ht="12.7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</row>
    <row r="1933" spans="1:23" ht="12.7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</row>
    <row r="1934" spans="1:23" ht="12.7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</row>
    <row r="1935" spans="1:23" ht="12.7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</row>
    <row r="1936" spans="1:23" ht="12.7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</row>
    <row r="1937" spans="1:23" ht="12.7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</row>
    <row r="1938" spans="1:23" ht="12.7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</row>
    <row r="1939" spans="1:23" ht="12.7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</row>
    <row r="1940" spans="1:23" ht="12.7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</row>
    <row r="1941" spans="1:23" ht="12.7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</row>
    <row r="1942" spans="1:23" ht="12.7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</row>
    <row r="1943" spans="1:23" ht="12.7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</row>
    <row r="1944" spans="1:23" ht="12.7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</row>
    <row r="1945" spans="1:23" ht="12.7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</row>
    <row r="1946" spans="1:23" ht="12.7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</row>
    <row r="1947" spans="1:23" ht="12.7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</row>
    <row r="1948" spans="1:23" ht="12.7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</row>
    <row r="1949" spans="1:23" ht="12.7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</row>
    <row r="1950" spans="1:23" ht="12.7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</row>
    <row r="1951" spans="1:23" ht="12.7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</row>
    <row r="1952" spans="1:23" ht="12.7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</row>
    <row r="1953" spans="1:23" ht="12.7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</row>
    <row r="1954" spans="1:23" ht="12.7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</row>
    <row r="1955" spans="1:23" ht="12.7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</row>
    <row r="1956" spans="1:23" ht="12.7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</row>
    <row r="1957" spans="1:23" ht="12.7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</row>
    <row r="1958" spans="1:23" ht="12.7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</row>
    <row r="1959" spans="1:23" ht="12.7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</row>
    <row r="1960" spans="1:23" ht="12.7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</row>
    <row r="1961" spans="1:23" ht="12.7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</row>
    <row r="1962" spans="1:23" ht="12.7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</row>
    <row r="1963" spans="1:23" ht="12.7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</row>
    <row r="1964" spans="1:23" ht="12.7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</row>
    <row r="1965" spans="1:23" ht="12.7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</row>
    <row r="1966" spans="1:23" ht="12.7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</row>
    <row r="1967" spans="1:23" ht="12.7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</row>
    <row r="1968" spans="1:23" ht="12.7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</row>
    <row r="1969" spans="1:23" ht="12.7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</row>
    <row r="1970" spans="1:23" ht="12.7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</row>
    <row r="1971" spans="1:23" ht="12.7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</row>
    <row r="1972" spans="1:23" ht="12.7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</row>
    <row r="1973" spans="1:23" ht="12.7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</row>
    <row r="1974" spans="1:23" ht="12.7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</row>
    <row r="1975" spans="1:23" ht="12.7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</row>
    <row r="1976" spans="1:23" ht="12.7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</row>
    <row r="1977" spans="1:23" ht="12.7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</row>
    <row r="1978" spans="1:23" ht="12.7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</row>
    <row r="1979" spans="1:23" ht="12.7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</row>
    <row r="1980" spans="1:23" ht="12.7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</row>
    <row r="1981" spans="1:23" ht="12.7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</row>
    <row r="1982" spans="1:23" ht="12.7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</row>
    <row r="1983" spans="1:23" ht="12.7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</row>
    <row r="1984" spans="1:23" ht="12.7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</row>
    <row r="1985" spans="1:23" ht="12.7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</row>
    <row r="1986" spans="1:23" ht="12.7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</row>
    <row r="1987" spans="1:23" ht="12.7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</row>
    <row r="1988" spans="1:23" ht="12.7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</row>
    <row r="1989" spans="1:23" ht="12.7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</row>
    <row r="1990" spans="1:23" ht="12.7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</row>
    <row r="1991" spans="1:23" ht="12.7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</row>
    <row r="1992" spans="1:23" ht="12.7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</row>
    <row r="1993" spans="1:23" ht="12.7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</row>
    <row r="1994" spans="1:23" ht="12.7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</row>
    <row r="1995" spans="1:23" ht="12.7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</row>
    <row r="1996" spans="1:23" ht="12.7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</row>
    <row r="1997" spans="1:23" ht="12.7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</row>
    <row r="1998" spans="1:23" ht="12.7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</row>
    <row r="1999" spans="1:23" ht="12.7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</row>
    <row r="2000" spans="1:23" ht="12.7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</row>
    <row r="2001" spans="1:23" ht="12.7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</row>
    <row r="2002" spans="1:23" ht="12.7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</row>
    <row r="2003" spans="1:23" ht="12.7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</row>
    <row r="2004" spans="1:23" ht="12.7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</row>
    <row r="2005" spans="1:23" ht="12.7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</row>
    <row r="2006" spans="1:23" ht="12.7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</row>
    <row r="2007" spans="1:23" ht="12.7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</row>
    <row r="2008" spans="1:23" ht="12.7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</row>
    <row r="2009" spans="1:23" ht="12.7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</row>
    <row r="2010" spans="1:23" ht="12.7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</row>
    <row r="2011" spans="1:23" ht="12.7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</row>
    <row r="2012" spans="1:23" ht="12.7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</row>
    <row r="2013" spans="1:23" ht="12.7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</row>
    <row r="2014" spans="1:23" ht="12.7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</row>
    <row r="2015" spans="1:23" ht="12.7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</row>
    <row r="2016" spans="1:23" ht="12.7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</row>
    <row r="2017" spans="1:23" ht="12.7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</row>
    <row r="2018" spans="1:23" ht="12.7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</row>
    <row r="2019" spans="1:23" ht="12.7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</row>
    <row r="2020" spans="1:23" ht="12.7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</row>
    <row r="2021" spans="1:23" ht="12.7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</row>
    <row r="2022" spans="1:23" ht="12.7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</row>
    <row r="2023" spans="1:23" ht="12.7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</row>
    <row r="2024" spans="1:23" ht="12.7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</row>
    <row r="2025" spans="1:23" ht="12.7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</row>
    <row r="2026" spans="1:23" ht="12.7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</row>
    <row r="2027" spans="1:23" ht="12.7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</row>
    <row r="2028" spans="1:23" ht="12.7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</row>
    <row r="2029" spans="1:23" ht="12.7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</row>
    <row r="2030" spans="1:23" ht="12.7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</row>
    <row r="2031" spans="1:23" ht="12.7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</row>
    <row r="2032" spans="1:23" ht="12.7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</row>
    <row r="2033" spans="1:23" ht="12.7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</row>
    <row r="2034" spans="1:23" ht="12.7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</row>
    <row r="2035" spans="1:23" ht="12.7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</row>
    <row r="2036" spans="1:23" ht="12.7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</row>
    <row r="2037" spans="1:23" ht="12.7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</row>
    <row r="2038" spans="1:23" ht="12.7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</row>
    <row r="2039" spans="1:23" ht="12.7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</row>
    <row r="2040" spans="1:23" ht="12.7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</row>
    <row r="2041" spans="1:23" ht="12.7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</row>
    <row r="2042" spans="1:23" ht="12.7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</row>
    <row r="2043" spans="1:23" ht="12.7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</row>
    <row r="2044" spans="1:23" ht="12.7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</row>
    <row r="2045" spans="1:23" ht="12.7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</row>
    <row r="2046" spans="1:23" ht="12.7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</row>
    <row r="2047" spans="1:23" ht="12.7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</row>
    <row r="2048" spans="1:23" ht="12.7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</row>
    <row r="2049" spans="1:23" ht="12.7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</row>
    <row r="2050" spans="1:23" ht="12.7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</row>
    <row r="2051" spans="1:23" ht="12.7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</row>
    <row r="2052" spans="1:23" ht="12.7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</row>
    <row r="2053" spans="1:23" ht="12.7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</row>
    <row r="2054" spans="1:23" ht="12.7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</row>
    <row r="2055" spans="1:23" ht="12.7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</row>
    <row r="2056" spans="1:23" ht="12.7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</row>
    <row r="2057" spans="1:23" ht="12.7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</row>
    <row r="2058" spans="1:23" ht="12.7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</row>
    <row r="2059" spans="1:23" ht="12.7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</row>
    <row r="2060" spans="1:23" ht="12.7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</row>
    <row r="2061" spans="1:23" ht="12.7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</row>
    <row r="2062" spans="1:23" ht="12.7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</row>
    <row r="2063" spans="1:23" ht="12.7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</row>
    <row r="2064" spans="1:23" ht="12.7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</row>
    <row r="2065" spans="1:23" ht="12.7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</row>
    <row r="2066" spans="1:23" ht="12.7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</row>
    <row r="2067" spans="1:23" ht="12.7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</row>
    <row r="2068" spans="1:23" ht="12.7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</row>
    <row r="2069" spans="1:23" ht="12.7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</row>
    <row r="2070" spans="1:23" ht="12.7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</row>
    <row r="2071" spans="1:23" ht="12.7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</row>
    <row r="2072" spans="1:23" ht="12.7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</row>
    <row r="2073" spans="1:23" ht="12.7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</row>
    <row r="2074" spans="1:23" ht="12.7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</row>
    <row r="2075" spans="1:23" ht="12.7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</row>
    <row r="2076" spans="1:23" ht="12.7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</row>
    <row r="2077" spans="1:23" ht="12.7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</row>
    <row r="2078" spans="1:23" ht="12.7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</row>
    <row r="2079" spans="1:23" ht="12.7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</row>
    <row r="2080" spans="1:23" ht="12.7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</row>
    <row r="2081" spans="1:23" ht="12.7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</row>
    <row r="2082" spans="1:23" ht="12.7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</row>
    <row r="2083" spans="1:23" ht="12.7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</row>
    <row r="2084" spans="1:23" ht="12.7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</row>
    <row r="2085" spans="1:23" ht="12.7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</row>
    <row r="2086" spans="1:23" ht="12.7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</row>
    <row r="2087" spans="1:23" ht="12.7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</row>
    <row r="2088" spans="1:23" ht="12.7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</row>
    <row r="2089" spans="1:23" ht="12.7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</row>
    <row r="2090" spans="1:23" ht="12.7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</row>
    <row r="2091" spans="1:23" ht="12.7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</row>
    <row r="2092" spans="1:23" ht="12.7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</row>
    <row r="2093" spans="1:23" ht="12.7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</row>
    <row r="2094" spans="1:23" ht="12.7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</row>
    <row r="2095" spans="1:23" ht="12.7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</row>
    <row r="2096" spans="1:23" ht="12.7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</row>
    <row r="2097" spans="1:23" ht="12.7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</row>
    <row r="2098" spans="1:23" ht="12.7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</row>
    <row r="2099" spans="1:23" ht="12.7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</row>
    <row r="2100" spans="1:23" ht="12.7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</row>
    <row r="2101" spans="1:23" ht="12.7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</row>
    <row r="2102" spans="1:23" ht="12.7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</row>
    <row r="2103" spans="1:23" ht="12.7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</row>
    <row r="2104" spans="1:23" ht="12.7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</row>
    <row r="2105" spans="1:23" ht="12.7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</row>
    <row r="2106" spans="1:23" ht="12.7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</row>
    <row r="2107" spans="1:23" ht="12.7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</row>
    <row r="2108" spans="1:23" ht="12.7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</row>
    <row r="2109" spans="1:23" ht="12.7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</row>
    <row r="2110" spans="1:23" ht="12.7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</row>
    <row r="2111" spans="1:23" ht="12.7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</row>
    <row r="2112" spans="1:23" ht="12.7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</row>
    <row r="2113" spans="1:23" ht="12.7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</row>
    <row r="2114" spans="1:23" ht="12.7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</row>
    <row r="2115" spans="1:23" ht="12.7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</row>
    <row r="2116" spans="1:23" ht="12.7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</row>
    <row r="2117" spans="1:23" ht="12.7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</row>
    <row r="2118" spans="1:23" ht="12.7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</row>
    <row r="2119" spans="1:23" ht="12.7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</row>
    <row r="2120" spans="1:23" ht="12.7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</row>
    <row r="2121" spans="1:23" ht="12.7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</row>
    <row r="2122" spans="1:23" ht="12.7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</row>
    <row r="2123" spans="1:23" ht="12.7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</row>
    <row r="2124" spans="1:23" ht="12.7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</row>
    <row r="2125" spans="1:23" ht="12.7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</row>
    <row r="2126" spans="1:23" ht="12.7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</row>
    <row r="2127" spans="1:23" ht="12.7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</row>
    <row r="2128" spans="1:23" ht="12.7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</row>
    <row r="2129" spans="1:23" ht="12.7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</row>
    <row r="2130" spans="1:23" ht="12.7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</row>
    <row r="2131" spans="1:23" ht="12.7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</row>
    <row r="2132" spans="1:23" ht="12.7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</row>
    <row r="2133" spans="1:23" ht="12.7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</row>
    <row r="2134" spans="1:23" ht="12.7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</row>
    <row r="2135" spans="1:23" ht="12.7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</row>
    <row r="2136" spans="1:23" ht="12.7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</row>
    <row r="2137" spans="1:23" ht="12.7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</row>
    <row r="2138" spans="1:23" ht="12.7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</row>
    <row r="2139" spans="1:23" ht="12.7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</row>
    <row r="2140" spans="1:23" ht="12.7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</row>
    <row r="2141" spans="1:23" ht="12.7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</row>
    <row r="2142" spans="1:23" ht="12.7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</row>
    <row r="2143" spans="1:23" ht="12.7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</row>
    <row r="2144" spans="1:23" ht="12.7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</row>
    <row r="2145" spans="1:23" ht="12.7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</row>
    <row r="2146" spans="1:23" ht="12.7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</row>
    <row r="2147" spans="1:23" ht="12.7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</row>
    <row r="2148" spans="1:23" ht="12.7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</row>
    <row r="2149" spans="1:23" ht="12.7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</row>
    <row r="2150" spans="1:23" ht="12.7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</row>
    <row r="2151" spans="1:23" ht="12.7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</row>
    <row r="2152" spans="1:23" ht="12.7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</row>
    <row r="2153" spans="1:23" ht="12.7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</row>
    <row r="2154" spans="1:23" ht="12.7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</row>
    <row r="2155" spans="1:23" ht="12.7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</row>
    <row r="2156" spans="1:23" ht="12.7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</row>
    <row r="2157" spans="1:23" ht="12.7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</row>
    <row r="2158" spans="1:23" ht="12.7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</row>
    <row r="2159" spans="1:23" ht="12.7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</row>
    <row r="2160" spans="1:23" ht="12.7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</row>
    <row r="2161" spans="1:23" ht="12.7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</row>
    <row r="2162" spans="1:23" ht="12.7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</row>
    <row r="2163" spans="1:23" ht="12.7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</row>
    <row r="2164" spans="1:23" ht="12.7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</row>
    <row r="2165" spans="1:23" ht="12.7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</row>
    <row r="2166" spans="1:23" ht="12.7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</row>
    <row r="2167" spans="1:23" ht="12.7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</row>
    <row r="2168" spans="1:23" ht="12.7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</row>
    <row r="2169" spans="1:23" ht="12.7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</row>
    <row r="2170" spans="1:23" ht="12.7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</row>
    <row r="2171" spans="1:23" ht="12.7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</row>
    <row r="2172" spans="1:23" ht="12.7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</row>
    <row r="2173" spans="1:23" ht="12.7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</row>
    <row r="2174" spans="1:23" ht="12.7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</row>
    <row r="2175" spans="1:23" ht="12.7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</row>
    <row r="2176" spans="1:23" ht="12.7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</row>
    <row r="2177" spans="1:23" ht="12.7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</row>
    <row r="2178" spans="1:23" ht="12.7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</row>
    <row r="2179" spans="1:23" ht="12.7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</row>
    <row r="2180" spans="1:23" ht="12.7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</row>
    <row r="2181" spans="1:23" ht="12.7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</row>
    <row r="2182" spans="1:23" ht="12.7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</row>
    <row r="2183" spans="1:23" ht="12.7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</row>
    <row r="2184" spans="1:23" ht="12.7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</row>
    <row r="2185" spans="1:23" ht="12.7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</row>
    <row r="2186" spans="1:23" ht="12.7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</row>
    <row r="2187" spans="1:23" ht="12.7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</row>
    <row r="2188" spans="1:23" ht="12.7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</row>
    <row r="2189" spans="1:23" ht="12.7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</row>
    <row r="2190" spans="1:23" ht="12.7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</row>
    <row r="2191" spans="1:23" ht="12.7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</row>
    <row r="2192" spans="1:23" ht="12.7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</row>
    <row r="2193" spans="1:23" ht="12.7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</row>
    <row r="2194" spans="1:23" ht="12.7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</row>
    <row r="2195" spans="1:23" ht="12.7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</row>
    <row r="2196" spans="1:23" ht="12.7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</row>
    <row r="2197" spans="1:23" ht="12.7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</row>
    <row r="2198" spans="1:23" ht="12.7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</row>
    <row r="2199" spans="1:23" ht="12.7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</row>
    <row r="2200" spans="1:23" ht="12.7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</row>
    <row r="2201" spans="1:23" ht="12.7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</row>
    <row r="2202" spans="1:23" ht="12.7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</row>
    <row r="2203" spans="1:23" ht="12.7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</row>
    <row r="2204" spans="1:23" ht="12.7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</row>
    <row r="2205" spans="1:23" ht="12.7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</row>
    <row r="2206" spans="1:23" ht="12.7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</row>
    <row r="2207" spans="1:23" ht="12.7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</row>
    <row r="2208" spans="1:23" ht="12.7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</row>
    <row r="2209" spans="1:23" ht="12.7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</row>
    <row r="2210" spans="1:23" ht="12.7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</row>
    <row r="2211" spans="1:23" ht="12.7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</row>
    <row r="2212" spans="1:23" ht="12.7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</row>
    <row r="2213" spans="1:23" ht="12.7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</row>
    <row r="2214" spans="1:23" ht="12.7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</row>
    <row r="2215" spans="1:23" ht="12.7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</row>
    <row r="2216" spans="1:23" ht="12.7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</row>
    <row r="2217" spans="1:23" ht="12.7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</row>
    <row r="2218" spans="1:23" ht="12.7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</row>
    <row r="2219" spans="1:23" ht="12.7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</row>
    <row r="2220" spans="1:23" ht="12.7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</row>
    <row r="2221" spans="1:23" ht="12.7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</row>
    <row r="2222" spans="1:23" ht="12.7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</row>
    <row r="2223" spans="1:23" ht="12.7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</row>
    <row r="2224" spans="1:23" ht="12.7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</row>
    <row r="2225" spans="1:23" ht="12.7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</row>
    <row r="2226" spans="1:23" ht="12.7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</row>
    <row r="2227" spans="1:23" ht="12.7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</row>
    <row r="2228" spans="1:23" ht="12.7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</row>
    <row r="2229" spans="1:23" ht="12.7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</row>
    <row r="2230" spans="1:23" ht="12.7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</row>
    <row r="2231" spans="1:23" ht="12.7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</row>
    <row r="2232" spans="1:23" ht="12.7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</row>
    <row r="2233" spans="1:23" ht="12.7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</row>
    <row r="2234" spans="1:23" ht="12.7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</row>
    <row r="2235" spans="1:23" ht="12.7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</row>
    <row r="2236" spans="1:23" ht="12.7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</row>
    <row r="2237" spans="1:23" ht="12.7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</row>
    <row r="2238" spans="1:23" ht="12.7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</row>
    <row r="2239" spans="1:23" ht="12.7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</row>
    <row r="2240" spans="1:23" ht="12.7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</row>
    <row r="2241" spans="1:23" ht="12.7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</row>
    <row r="2242" spans="1:23" ht="12.7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</row>
    <row r="2243" spans="1:23" ht="12.7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</row>
    <row r="2244" spans="1:23" ht="12.7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</row>
    <row r="2245" spans="1:23" ht="12.7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</row>
    <row r="2246" spans="1:23" ht="12.7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</row>
    <row r="2247" spans="1:23" ht="12.7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</row>
    <row r="2248" spans="1:23" ht="12.7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</row>
    <row r="2249" spans="1:23" ht="12.7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</row>
    <row r="2250" spans="1:23" ht="12.7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</row>
    <row r="2251" spans="1:23" ht="12.7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</row>
    <row r="2252" spans="1:23" ht="12.7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</row>
    <row r="2253" spans="1:23" ht="12.7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</row>
    <row r="2254" spans="1:23" ht="12.7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</row>
    <row r="2255" spans="1:23" ht="12.7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</row>
    <row r="2256" spans="1:23" ht="12.7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</row>
    <row r="2257" spans="1:23" ht="12.7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</row>
    <row r="2258" spans="1:23" ht="12.7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</row>
    <row r="2259" spans="1:23" ht="12.7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</row>
    <row r="2260" spans="1:23" ht="12.7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</row>
    <row r="2261" spans="1:23" ht="12.7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</row>
    <row r="2262" spans="1:23" ht="12.7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</row>
    <row r="2263" spans="1:23" ht="12.7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</row>
    <row r="2264" spans="1:23" ht="12.7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</row>
    <row r="2265" spans="1:23" ht="12.7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</row>
    <row r="2266" spans="1:23" ht="12.7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</row>
    <row r="2267" spans="1:23" ht="12.7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</row>
    <row r="2268" spans="1:23" ht="12.7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</row>
    <row r="2269" spans="1:23" ht="12.7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</row>
    <row r="2270" spans="1:23" ht="12.7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</row>
    <row r="2271" spans="1:23" ht="12.7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</row>
    <row r="2272" spans="1:23" ht="12.7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</row>
    <row r="2273" spans="1:23" ht="12.7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</row>
    <row r="2274" spans="1:23" ht="12.7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</row>
    <row r="2275" spans="1:23" ht="12.7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</row>
    <row r="2276" spans="1:23" ht="12.7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</row>
    <row r="2277" spans="1:23" ht="12.7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</row>
    <row r="2278" spans="1:23" ht="12.7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</row>
    <row r="2279" spans="1:23" ht="12.7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</row>
    <row r="2280" spans="1:23" ht="12.7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</row>
    <row r="2281" spans="1:23" ht="12.7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</row>
    <row r="2282" spans="1:23" ht="12.7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</row>
    <row r="2283" spans="1:23" ht="12.7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</row>
    <row r="2284" spans="1:23" ht="12.7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</row>
    <row r="2285" spans="1:23" ht="12.7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</row>
    <row r="2286" spans="1:23" ht="12.7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</row>
    <row r="2287" spans="1:23" ht="12.7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</row>
    <row r="2288" spans="1:23" ht="12.7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</row>
    <row r="2289" spans="1:23" ht="12.7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</row>
    <row r="2290" spans="1:23" ht="12.7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</row>
    <row r="2291" spans="1:23" ht="12.7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</row>
    <row r="2292" spans="1:23" ht="12.7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</row>
    <row r="2293" spans="1:23" ht="12.7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</row>
    <row r="2294" spans="1:23" ht="12.7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</row>
    <row r="2295" spans="1:23" ht="12.7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</row>
    <row r="2296" spans="1:23" ht="12.7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</row>
    <row r="2297" spans="1:23" ht="12.7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</row>
    <row r="2298" spans="1:23" ht="12.7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</row>
    <row r="2299" spans="1:23" ht="12.7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</row>
    <row r="2300" spans="1:23" ht="12.7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</row>
    <row r="2301" spans="1:23" ht="12.7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</row>
    <row r="2302" spans="1:23" ht="12.7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</row>
    <row r="2303" spans="1:23" ht="12.7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</row>
    <row r="2304" spans="1:23" ht="12.7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</row>
    <row r="2305" spans="1:23" ht="12.7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</row>
    <row r="2306" spans="1:23" ht="12.7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</row>
    <row r="2307" spans="1:23" ht="12.7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</row>
    <row r="2308" spans="1:23" ht="12.7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</row>
    <row r="2309" spans="1:23" ht="12.7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</row>
    <row r="2310" spans="1:23" ht="12.7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</row>
    <row r="2311" spans="1:23" ht="12.7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</row>
    <row r="2312" spans="1:23" ht="12.7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</row>
    <row r="2313" spans="1:23" ht="12.7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</row>
    <row r="2314" spans="1:23" ht="12.7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</row>
    <row r="2315" spans="1:23" ht="12.7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</row>
    <row r="2316" spans="1:23" ht="12.7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</row>
    <row r="2317" spans="1:23" ht="12.7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</row>
    <row r="2318" spans="1:23" ht="12.7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</row>
    <row r="2319" spans="1:23" ht="12.7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</row>
    <row r="2320" spans="1:23" ht="12.7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</row>
    <row r="2321" spans="1:23" ht="12.7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</row>
    <row r="2322" spans="1:23" ht="12.7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</row>
    <row r="2323" spans="1:23" ht="12.7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</row>
    <row r="2324" spans="1:23" ht="12.7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</row>
    <row r="2325" spans="1:23" ht="12.7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</row>
    <row r="2326" spans="1:23" ht="12.7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</row>
    <row r="2327" spans="1:23" ht="12.7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</row>
    <row r="2328" spans="1:23" ht="12.7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</row>
    <row r="2329" spans="1:23" ht="12.7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</row>
    <row r="2330" spans="1:23" ht="12.7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</row>
    <row r="2331" spans="1:23" ht="12.7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</row>
    <row r="2332" spans="1:23" ht="12.7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</row>
    <row r="2333" spans="1:23" ht="12.7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</row>
    <row r="2334" spans="1:23" ht="12.7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</row>
    <row r="2335" spans="1:23" ht="12.7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</row>
    <row r="2336" spans="1:23" ht="12.7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</row>
    <row r="2337" spans="1:23" ht="12.7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</row>
    <row r="2338" spans="1:23" ht="12.7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</row>
    <row r="2339" spans="1:23" ht="12.7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</row>
    <row r="2340" spans="1:23" ht="12.7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</row>
    <row r="2341" spans="1:23" ht="12.7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</row>
    <row r="2342" spans="1:23" ht="12.7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</row>
    <row r="2343" spans="1:23" ht="12.7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</row>
    <row r="2344" spans="1:23" ht="12.7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</row>
    <row r="2345" spans="1:23" ht="12.7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</row>
    <row r="2346" spans="1:23" ht="12.7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</row>
    <row r="2347" spans="1:23" ht="12.7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</row>
    <row r="2348" spans="1:23" ht="12.7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</row>
    <row r="2349" spans="1:23" ht="12.7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</row>
    <row r="2350" spans="1:23" ht="12.7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</row>
    <row r="2351" spans="1:23" ht="12.7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</row>
    <row r="2352" spans="1:23" ht="12.7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</row>
    <row r="2353" spans="1:23" ht="12.7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</row>
    <row r="2354" spans="1:23" ht="12.7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</row>
    <row r="2355" spans="1:23" ht="12.7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</row>
    <row r="2356" spans="1:23" ht="12.7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</row>
    <row r="2357" spans="1:23" ht="12.7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</row>
    <row r="2358" spans="1:23" ht="12.7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</row>
    <row r="2359" spans="1:23" ht="12.7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</row>
    <row r="2360" spans="1:23" ht="12.7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</row>
    <row r="2361" spans="1:23" ht="12.7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</row>
    <row r="2362" spans="1:23" ht="12.7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</row>
    <row r="2363" spans="1:23" ht="12.7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</row>
    <row r="2364" spans="1:23" ht="12.7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</row>
    <row r="2365" spans="1:23" ht="12.7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</row>
    <row r="2366" spans="1:23" ht="12.7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</row>
    <row r="2367" spans="1:23" ht="12.7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</row>
    <row r="2368" spans="1:23" ht="12.7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</row>
    <row r="2369" spans="1:23" ht="12.7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</row>
    <row r="2370" spans="1:23" ht="12.7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</row>
    <row r="2371" spans="1:23" ht="12.7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</row>
    <row r="2372" spans="1:23" ht="12.7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</row>
    <row r="2373" spans="1:23" ht="12.7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</row>
    <row r="2374" spans="1:23" ht="12.7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</row>
    <row r="2375" spans="1:23" ht="12.7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</row>
    <row r="2376" spans="1:23" ht="12.7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</row>
    <row r="2377" spans="1:23" ht="12.7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</row>
    <row r="2378" spans="1:23" ht="12.7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</row>
    <row r="2379" spans="1:23" ht="12.7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</row>
    <row r="2380" spans="1:23" ht="12.7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</row>
    <row r="2381" spans="1:23" ht="12.7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</row>
    <row r="2382" spans="1:23" ht="12.7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</row>
    <row r="2383" spans="1:23" ht="12.7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</row>
    <row r="2384" spans="1:23" ht="12.7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</row>
    <row r="2385" spans="1:23" ht="12.7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</row>
    <row r="2386" spans="1:23" ht="12.7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</row>
    <row r="2387" spans="1:23" ht="12.7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</row>
    <row r="2388" spans="1:23" ht="12.7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</row>
    <row r="2389" spans="1:23" ht="12.7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</row>
    <row r="2390" spans="1:23" ht="12.7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</row>
    <row r="2391" spans="1:23" ht="12.7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</row>
    <row r="2392" spans="1:23" ht="12.7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</row>
    <row r="2393" spans="1:23" ht="12.7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</row>
    <row r="2394" spans="1:23" ht="12.7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</row>
    <row r="2395" spans="1:23" ht="12.7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</row>
    <row r="2396" spans="1:23" ht="12.7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</row>
    <row r="2397" spans="1:23" ht="12.7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</row>
    <row r="2398" spans="1:23" ht="12.7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</row>
    <row r="2399" spans="1:23" ht="12.7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</row>
    <row r="2400" spans="1:23" ht="12.7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</row>
    <row r="2401" spans="1:23" ht="12.7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</row>
    <row r="2402" spans="1:23" ht="12.7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</row>
    <row r="2403" spans="1:23" ht="12.7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</row>
    <row r="2404" spans="1:23" ht="12.7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</row>
    <row r="2405" spans="1:23" ht="12.7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</row>
    <row r="2406" spans="1:23" ht="12.7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</row>
    <row r="2407" spans="1:23" ht="12.7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</row>
    <row r="2408" spans="1:23" ht="12.7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</row>
    <row r="2409" spans="1:23" ht="12.7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</row>
    <row r="2410" spans="1:23" ht="12.7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</row>
    <row r="2411" spans="1:23" ht="12.7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</row>
    <row r="2412" spans="1:23" ht="12.7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</row>
    <row r="2413" spans="1:23" ht="12.7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</row>
    <row r="2414" spans="1:23" ht="12.7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</row>
    <row r="2415" spans="1:23" ht="12.7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</row>
    <row r="2416" spans="1:23" ht="12.7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</row>
    <row r="2417" spans="1:23" ht="12.7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</row>
    <row r="2418" spans="1:23" ht="12.7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</row>
    <row r="2419" spans="1:23" ht="12.7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</row>
    <row r="2420" spans="1:23" ht="12.7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</row>
    <row r="2421" spans="1:23" ht="12.7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</row>
    <row r="2422" spans="1:23" ht="12.7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</row>
    <row r="2423" spans="1:23" ht="12.7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</row>
    <row r="2424" spans="1:23" ht="12.7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</row>
    <row r="2425" spans="1:23" ht="12.7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</row>
    <row r="2426" spans="1:23" ht="12.7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</row>
    <row r="2427" spans="1:23" ht="12.7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</row>
    <row r="2428" spans="1:23" ht="12.7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</row>
    <row r="2429" spans="1:23" ht="12.7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</row>
    <row r="2430" spans="1:23" ht="12.7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</row>
    <row r="2431" spans="1:23" ht="12.7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</row>
    <row r="2432" spans="1:23" ht="12.7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</row>
    <row r="2433" spans="1:23" ht="12.7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</row>
    <row r="2434" spans="1:23" ht="12.7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</row>
    <row r="2435" spans="1:23" ht="12.7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</row>
    <row r="2436" spans="1:23" ht="12.7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</row>
    <row r="2437" spans="1:23" ht="12.7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</row>
    <row r="2438" spans="1:23" ht="12.7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</row>
    <row r="2439" spans="1:23" ht="12.7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</row>
    <row r="2440" spans="1:23" ht="12.7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</row>
    <row r="2441" spans="1:23" ht="12.7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</row>
    <row r="2442" spans="1:23" ht="12.7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</row>
    <row r="2443" spans="1:23" ht="12.7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</row>
    <row r="2444" spans="1:23" ht="12.7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</row>
    <row r="2445" spans="1:23" ht="12.7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</row>
    <row r="2446" spans="1:23" ht="12.7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</row>
    <row r="2447" spans="1:23" ht="12.7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</row>
    <row r="2448" spans="1:23" ht="12.7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</row>
    <row r="2449" spans="1:23" ht="12.7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</row>
    <row r="2450" spans="1:23" ht="12.7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</row>
    <row r="2451" spans="1:23" ht="12.7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</row>
    <row r="2452" spans="1:23" ht="12.7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</row>
    <row r="2453" spans="1:23" ht="12.7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</row>
    <row r="2454" spans="1:23" ht="12.7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</row>
    <row r="2455" spans="1:23" ht="12.7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</row>
    <row r="2456" spans="1:23" ht="12.7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</row>
    <row r="2457" spans="1:23" ht="12.7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</row>
    <row r="2458" spans="1:23" ht="12.7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</row>
    <row r="2459" spans="1:23" ht="12.7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</row>
    <row r="2460" spans="1:23" ht="12.7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</row>
    <row r="2461" spans="1:23" ht="12.7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</row>
    <row r="2462" spans="1:23" ht="12.7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</row>
    <row r="2463" spans="1:23" ht="12.7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</row>
    <row r="2464" spans="1:23" ht="12.7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</row>
    <row r="2465" spans="1:23" ht="12.7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</row>
    <row r="2466" spans="1:23" ht="12.75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</row>
    <row r="2467" spans="1:23" ht="12.75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</row>
    <row r="2468" spans="1:23" ht="12.75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</row>
    <row r="2469" spans="1:23" ht="12.75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</row>
    <row r="2470" spans="1:23" ht="12.75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</row>
    <row r="2471" spans="1:23" ht="12.7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</row>
    <row r="2472" spans="1:23" ht="12.7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</row>
    <row r="2473" spans="1:23" ht="12.7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</row>
    <row r="2474" spans="1:23" ht="12.75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</row>
    <row r="2475" spans="1:23" ht="12.75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</row>
    <row r="2476" spans="1:23" ht="12.7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</row>
    <row r="2477" spans="1:23" ht="12.75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</row>
    <row r="2478" spans="1:23" ht="12.75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</row>
    <row r="2479" spans="1:23" ht="12.75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</row>
    <row r="2480" spans="1:23" ht="12.75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</row>
    <row r="2481" spans="1:23" ht="12.7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</row>
    <row r="2482" spans="1:23" ht="12.75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</row>
    <row r="2483" spans="1:23" ht="12.75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</row>
    <row r="2484" spans="1:23" ht="12.7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</row>
    <row r="2485" spans="1:23" ht="12.7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</row>
    <row r="2486" spans="1:23" ht="12.7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</row>
    <row r="2487" spans="1:23" ht="12.7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</row>
    <row r="2488" spans="1:23" ht="12.7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</row>
    <row r="2489" spans="1:23" ht="12.7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</row>
    <row r="2490" spans="1:23" ht="12.7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</row>
    <row r="2491" spans="1:23" ht="12.7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</row>
    <row r="2492" spans="1:23" ht="12.7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</row>
    <row r="2493" spans="1:23" ht="12.7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</row>
    <row r="2494" spans="1:23" ht="12.7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</row>
    <row r="2495" spans="1:23" ht="12.7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</row>
    <row r="2496" spans="1:23" ht="12.7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</row>
    <row r="2497" spans="1:23" ht="12.75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</row>
    <row r="2498" spans="1:23" ht="12.75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</row>
    <row r="2499" spans="1:23" ht="12.75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</row>
    <row r="2500" spans="1:23" ht="12.75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</row>
    <row r="2501" spans="1:23" ht="12.75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</row>
    <row r="2502" spans="1:23" ht="12.75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</row>
    <row r="2503" spans="1:23" ht="12.75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</row>
    <row r="2504" spans="1:23" ht="12.75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</row>
    <row r="2505" spans="1:23" ht="12.75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</row>
    <row r="2506" spans="1:23" ht="12.75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</row>
    <row r="2507" spans="1:23" ht="12.75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</row>
    <row r="2508" spans="1:23" ht="12.75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</row>
    <row r="2509" spans="1:23" ht="12.75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</row>
    <row r="2510" spans="1:23" ht="12.75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</row>
    <row r="2511" spans="1:23" ht="12.75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</row>
    <row r="2512" spans="1:23" ht="12.75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</row>
    <row r="2513" spans="1:23" ht="12.75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</row>
    <row r="2514" spans="1:23" ht="12.75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</row>
    <row r="2515" spans="1:23" ht="12.7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</row>
    <row r="2516" spans="1:23" ht="12.75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</row>
    <row r="2517" spans="1:23" ht="12.75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</row>
    <row r="2518" spans="1:23" ht="12.75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</row>
    <row r="2519" spans="1:23" ht="12.75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</row>
    <row r="2520" spans="1:23" ht="12.7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</row>
    <row r="2521" spans="1:23" ht="12.7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</row>
    <row r="2522" spans="1:23" ht="12.75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</row>
    <row r="2523" spans="1:23" ht="12.7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</row>
    <row r="2524" spans="1:23" ht="12.7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</row>
    <row r="2525" spans="1:23" ht="12.75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</row>
    <row r="2526" spans="1:23" ht="12.75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</row>
    <row r="2527" spans="1:23" ht="12.75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</row>
    <row r="2528" spans="1:23" ht="12.75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</row>
    <row r="2529" spans="1:23" ht="12.75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</row>
    <row r="2530" spans="1:23" ht="12.75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</row>
    <row r="2531" spans="1:23" ht="12.75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</row>
    <row r="2532" spans="1:23" ht="12.75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</row>
    <row r="2533" spans="1:23" ht="12.75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</row>
    <row r="2534" spans="1:23" ht="12.75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</row>
    <row r="2535" spans="1:23" ht="12.75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</row>
    <row r="2536" spans="1:23" ht="12.75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</row>
    <row r="2537" spans="1:23" ht="12.75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</row>
    <row r="2538" spans="1:23" ht="12.75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</row>
    <row r="2539" spans="1:23" ht="12.75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</row>
    <row r="2540" spans="1:23" ht="12.75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</row>
    <row r="2541" spans="1:23" ht="12.75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</row>
    <row r="2542" spans="1:23" ht="12.75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</row>
    <row r="2543" spans="1:23" ht="12.75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</row>
    <row r="2544" spans="1:23" ht="12.75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</row>
    <row r="2545" spans="1:23" ht="12.75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</row>
    <row r="2546" spans="1:23" ht="12.75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</row>
    <row r="2547" spans="1:23" ht="12.75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</row>
    <row r="2548" spans="1:23" ht="12.75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</row>
    <row r="2549" spans="1:23" ht="12.75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</row>
    <row r="2550" spans="1:23" ht="12.75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</row>
    <row r="2551" spans="1:23" ht="12.75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</row>
    <row r="2552" spans="1:23" ht="12.75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</row>
    <row r="2553" spans="1:23" ht="12.75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</row>
    <row r="2554" spans="1:23" ht="12.7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</row>
    <row r="2555" spans="1:23" ht="12.75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</row>
    <row r="2556" spans="1:23" ht="12.75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</row>
    <row r="2557" spans="1:23" ht="12.75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</row>
    <row r="2558" spans="1:23" ht="12.75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</row>
    <row r="2559" spans="1:23" ht="12.7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</row>
    <row r="2560" spans="1:23" ht="12.75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</row>
    <row r="2561" spans="1:23" ht="12.75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</row>
    <row r="2562" spans="1:23" ht="12.7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</row>
    <row r="2563" spans="1:23" ht="12.7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</row>
    <row r="2564" spans="1:23" ht="12.7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</row>
    <row r="2565" spans="1:23" ht="12.7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</row>
    <row r="2566" spans="1:23" ht="12.7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</row>
    <row r="2567" spans="1:23" ht="12.7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</row>
    <row r="2568" spans="1:23" ht="12.7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</row>
    <row r="2569" spans="1:23" ht="12.7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</row>
    <row r="2570" spans="1:23" ht="12.7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</row>
    <row r="2571" spans="1:23" ht="12.7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</row>
    <row r="2572" spans="1:23" ht="12.7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</row>
    <row r="2573" spans="1:23" ht="12.7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</row>
    <row r="2574" spans="1:23" ht="12.7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</row>
    <row r="2575" spans="1:23" ht="12.75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</row>
    <row r="2576" spans="1:23" ht="12.75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</row>
    <row r="2577" spans="1:23" ht="12.75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</row>
    <row r="2578" spans="1:23" ht="12.75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</row>
    <row r="2579" spans="1:23" ht="12.75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</row>
    <row r="2580" spans="1:23" ht="12.75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</row>
    <row r="2581" spans="1:23" ht="12.75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</row>
    <row r="2582" spans="1:23" ht="12.75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</row>
    <row r="2583" spans="1:23" ht="12.75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</row>
    <row r="2584" spans="1:23" ht="12.75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</row>
    <row r="2585" spans="1:23" ht="12.75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</row>
    <row r="2586" spans="1:23" ht="12.75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</row>
    <row r="2587" spans="1:23" ht="12.75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</row>
    <row r="2588" spans="1:23" ht="12.75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</row>
    <row r="2589" spans="1:23" ht="12.75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</row>
    <row r="2590" spans="1:23" ht="12.75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</row>
    <row r="2591" spans="1:23" ht="12.75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</row>
    <row r="2592" spans="1:23" ht="12.75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</row>
    <row r="2593" spans="1:23" ht="12.7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</row>
    <row r="2594" spans="1:23" ht="12.75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</row>
    <row r="2595" spans="1:23" ht="12.75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</row>
    <row r="2596" spans="1:23" ht="12.75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</row>
    <row r="2597" spans="1:23" ht="12.75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</row>
    <row r="2598" spans="1:23" ht="12.7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</row>
    <row r="2599" spans="1:23" ht="12.75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</row>
    <row r="2600" spans="1:23" ht="12.75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</row>
    <row r="2601" spans="1:23" ht="12.7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</row>
    <row r="2602" spans="1:23" ht="12.75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</row>
    <row r="2603" spans="1:23" ht="12.75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</row>
    <row r="2604" spans="1:23" ht="12.75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</row>
    <row r="2605" spans="1:23" ht="12.75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</row>
    <row r="2606" spans="1:23" ht="12.75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</row>
    <row r="2607" spans="1:23" ht="12.75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</row>
    <row r="2608" spans="1:23" ht="12.75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</row>
    <row r="2609" spans="1:23" ht="12.75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</row>
    <row r="2610" spans="1:23" ht="12.75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</row>
    <row r="2611" spans="1:23" ht="12.75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</row>
    <row r="2612" spans="1:23" ht="12.75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</row>
    <row r="2613" spans="1:23" ht="12.75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</row>
    <row r="2614" spans="1:23" ht="12.75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</row>
    <row r="2615" spans="1:23" ht="12.75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</row>
    <row r="2616" spans="1:23" ht="12.75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</row>
    <row r="2617" spans="1:23" ht="12.75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</row>
    <row r="2618" spans="1:23" ht="12.75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</row>
    <row r="2619" spans="1:23" ht="12.75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</row>
    <row r="2620" spans="1:23" ht="12.75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</row>
    <row r="2621" spans="1:23" ht="12.75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</row>
    <row r="2622" spans="1:23" ht="12.75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</row>
    <row r="2623" spans="1:23" ht="12.75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</row>
    <row r="2624" spans="1:23" ht="12.75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</row>
    <row r="2625" spans="1:23" ht="12.75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</row>
    <row r="2626" spans="1:23" ht="12.75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</row>
    <row r="2627" spans="1:23" ht="12.75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</row>
    <row r="2628" spans="1:23" ht="12.75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</row>
    <row r="2629" spans="1:23" ht="12.75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</row>
    <row r="2630" spans="1:23" ht="12.75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</row>
    <row r="2631" spans="1:23" ht="12.75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</row>
    <row r="2632" spans="1:23" ht="12.75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</row>
    <row r="2633" spans="1:23" ht="12.75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</row>
    <row r="2634" spans="1:23" ht="12.75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</row>
    <row r="2635" spans="1:23" ht="12.75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</row>
    <row r="2636" spans="1:23" ht="12.75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</row>
    <row r="2637" spans="1:23" ht="12.75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</row>
    <row r="2638" spans="1:23" ht="12.75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</row>
    <row r="2639" spans="1:23" ht="12.75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</row>
    <row r="2640" spans="1:23" ht="12.75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</row>
    <row r="2641" spans="1:23" ht="12.75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</row>
    <row r="2642" spans="1:23" ht="12.75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</row>
    <row r="2643" spans="1:23" ht="12.75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</row>
    <row r="2644" spans="1:23" ht="12.75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</row>
    <row r="2645" spans="1:23" ht="12.75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</row>
    <row r="2646" spans="1:23" ht="12.75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</row>
    <row r="2647" spans="1:23" ht="12.75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</row>
    <row r="2648" spans="1:23" ht="12.75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</row>
    <row r="2649" spans="1:23" ht="12.75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</row>
    <row r="2650" spans="1:23" ht="12.75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</row>
    <row r="2651" spans="1:23" ht="12.75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</row>
    <row r="2652" spans="1:23" ht="12.75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</row>
    <row r="2653" spans="1:23" ht="12.75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</row>
    <row r="2654" spans="1:23" ht="12.75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</row>
    <row r="2655" spans="1:23" ht="12.75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</row>
    <row r="2656" spans="1:23" ht="12.75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</row>
    <row r="2657" spans="1:23" ht="12.75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</row>
    <row r="2658" spans="1:23" ht="12.75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</row>
    <row r="2659" spans="1:23" ht="12.75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</row>
    <row r="2660" spans="1:23" ht="12.75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</row>
    <row r="2661" spans="1:23" ht="12.75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</row>
    <row r="2662" spans="1:23" ht="12.75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</row>
    <row r="2663" spans="1:23" ht="12.75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</row>
    <row r="2664" spans="1:23" ht="12.75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</row>
    <row r="2665" spans="1:23" ht="12.75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</row>
    <row r="2666" spans="1:23" ht="12.75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</row>
    <row r="2667" spans="1:23" ht="12.75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</row>
    <row r="2668" spans="1:23" ht="12.75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</row>
    <row r="2669" spans="1:23" ht="12.75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</row>
    <row r="2670" spans="1:23" ht="12.75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</row>
    <row r="2671" spans="1:23" ht="12.75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</row>
    <row r="2672" spans="1:23" ht="12.75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</row>
    <row r="2673" spans="1:23" ht="12.75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</row>
    <row r="2674" spans="1:23" ht="12.75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</row>
    <row r="2675" spans="1:23" ht="12.75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</row>
    <row r="2676" spans="1:23" ht="12.75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</row>
    <row r="2677" spans="1:23" ht="12.75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</row>
    <row r="2678" spans="1:23" ht="12.75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</row>
    <row r="2679" spans="1:23" ht="12.75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</row>
    <row r="2680" spans="1:23" ht="12.75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</row>
    <row r="2681" spans="1:23" ht="12.75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</row>
    <row r="2682" spans="1:23" ht="12.75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</row>
    <row r="2683" spans="1:23" ht="12.75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</row>
    <row r="2684" spans="1:23" ht="12.75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</row>
    <row r="2685" spans="1:23" ht="12.75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</row>
    <row r="2686" spans="1:23" ht="12.75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</row>
    <row r="2687" spans="1:23" ht="12.75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</row>
    <row r="2688" spans="1:23" ht="12.75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</row>
    <row r="2689" spans="1:23" ht="12.75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</row>
    <row r="2690" spans="1:23" ht="12.75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</row>
    <row r="2691" spans="1:23" ht="12.75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</row>
    <row r="2692" spans="1:23" ht="12.75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</row>
    <row r="2693" spans="1:23" ht="12.75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</row>
    <row r="2694" spans="1:23" ht="12.75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</row>
    <row r="2695" spans="1:23" ht="12.75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</row>
    <row r="2696" spans="1:23" ht="12.75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</row>
    <row r="2697" spans="1:23" ht="12.75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</row>
    <row r="2698" spans="1:23" ht="12.75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</row>
    <row r="2699" spans="1:23" ht="12.75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</row>
    <row r="2700" spans="1:23" ht="12.75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</row>
    <row r="2701" spans="1:23" ht="12.75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</row>
    <row r="2702" spans="1:23" ht="12.75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</row>
    <row r="2703" spans="1:23" ht="12.75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</row>
    <row r="2704" spans="1:23" ht="12.75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</row>
    <row r="2705" spans="1:23" ht="12.75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</row>
    <row r="2706" spans="1:23" ht="12.75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</row>
    <row r="2707" spans="1:23" ht="12.75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</row>
    <row r="2708" spans="1:23" ht="12.75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</row>
    <row r="2709" spans="1:23" ht="12.75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</row>
    <row r="2710" spans="1:23" ht="12.75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</row>
    <row r="2711" spans="1:23" ht="12.75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</row>
    <row r="2712" spans="1:23" ht="12.75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</row>
    <row r="2713" spans="1:23" ht="12.75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</row>
    <row r="2714" spans="1:23" ht="12.75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</row>
    <row r="2715" spans="1:23" ht="12.75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</row>
    <row r="2716" spans="1:23" ht="12.75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</row>
    <row r="2717" spans="1:23" ht="12.75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</row>
    <row r="2718" spans="1:23" ht="12.75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</row>
    <row r="2719" spans="1:23" ht="12.75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</row>
    <row r="2720" spans="1:23" ht="12.75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</row>
    <row r="2721" spans="1:23" ht="12.75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</row>
    <row r="2722" spans="1:23" ht="12.75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</row>
    <row r="2723" spans="1:23" ht="12.75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</row>
    <row r="2724" spans="1:23" ht="12.75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</row>
    <row r="2725" spans="1:23" ht="12.75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</row>
    <row r="2726" spans="1:23" ht="12.75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</row>
    <row r="2727" spans="1:23" ht="12.75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</row>
    <row r="2728" spans="1:23" ht="12.75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</row>
    <row r="2729" spans="1:23" ht="12.75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</row>
    <row r="2730" spans="1:23" ht="12.75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</row>
    <row r="2731" spans="1:23" ht="12.75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</row>
    <row r="2732" spans="1:23" ht="12.75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</row>
    <row r="2733" spans="1:23" ht="12.75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</row>
    <row r="2734" spans="1:23" ht="12.75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</row>
    <row r="2735" spans="1:23" ht="12.75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</row>
    <row r="2736" spans="1:23" ht="12.75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</row>
    <row r="2737" spans="1:23" ht="12.75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</row>
    <row r="2738" spans="1:23" ht="12.75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</row>
    <row r="2739" spans="1:23" ht="12.75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</row>
    <row r="2740" spans="1:23" ht="12.75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</row>
    <row r="2741" spans="1:23" ht="12.75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</row>
    <row r="2742" spans="1:23" ht="12.75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</row>
    <row r="2743" spans="1:23" ht="12.75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</row>
    <row r="2744" spans="1:23" ht="12.7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</row>
    <row r="2745" spans="1:23" ht="12.7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</row>
    <row r="2746" spans="1:23" ht="12.7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</row>
    <row r="2747" spans="1:23" ht="12.7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</row>
    <row r="2748" spans="1:23" ht="12.7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</row>
    <row r="2749" spans="1:23" ht="12.7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</row>
    <row r="2750" spans="1:23" ht="12.7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</row>
    <row r="2751" spans="1:23" ht="12.7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</row>
    <row r="2752" spans="1:23" ht="12.7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</row>
    <row r="2753" spans="1:23" ht="12.7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</row>
    <row r="2754" spans="1:23" ht="12.7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</row>
    <row r="2755" spans="1:23" ht="12.7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</row>
    <row r="2756" spans="1:23" ht="12.7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</row>
    <row r="2757" spans="1:23" ht="12.7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</row>
    <row r="2758" spans="1:23" ht="12.7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</row>
    <row r="2759" spans="1:23" ht="12.7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</row>
    <row r="2760" spans="1:23" ht="12.7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</row>
    <row r="2761" spans="1:23" ht="12.7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</row>
    <row r="2762" spans="1:23" ht="12.7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</row>
    <row r="2763" spans="1:23" ht="12.7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</row>
    <row r="2764" spans="1:23" ht="12.7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</row>
    <row r="2765" spans="1:23" ht="12.7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</row>
    <row r="2766" spans="1:23" ht="12.7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</row>
    <row r="2767" spans="1:23" ht="12.7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</row>
    <row r="2768" spans="1:23" ht="12.7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</row>
    <row r="2769" spans="1:23" ht="12.7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</row>
    <row r="2770" spans="1:23" ht="12.7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</row>
    <row r="2771" spans="1:23" ht="12.7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</row>
    <row r="2772" spans="1:23" ht="12.7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</row>
    <row r="2773" spans="1:23" ht="12.7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</row>
    <row r="2774" spans="1:23" ht="12.7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</row>
    <row r="2775" spans="1:23" ht="12.7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</row>
    <row r="2776" spans="1:23" ht="12.7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</row>
    <row r="2777" spans="1:23" ht="12.7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</row>
    <row r="2778" spans="1:23" ht="12.7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</row>
    <row r="2779" spans="1:23" ht="12.7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</row>
    <row r="2780" spans="1:23" ht="12.7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</row>
    <row r="2781" spans="1:23" ht="12.7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</row>
    <row r="2782" spans="1:23" ht="12.7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</row>
    <row r="2783" spans="1:23" ht="12.7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</row>
    <row r="2784" spans="1:23" ht="12.7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</row>
    <row r="2785" spans="1:23" ht="12.7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</row>
    <row r="2786" spans="1:23" ht="12.7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</row>
    <row r="2787" spans="1:23" ht="12.7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</row>
    <row r="2788" spans="1:23" ht="12.7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</row>
    <row r="2789" spans="1:23" ht="12.7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</row>
    <row r="2790" spans="1:23" ht="12.7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</row>
    <row r="2791" spans="1:23" ht="12.7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</row>
    <row r="2792" spans="1:23" ht="12.7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</row>
    <row r="2793" spans="1:23" ht="12.7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</row>
    <row r="2794" spans="1:23" ht="12.7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</row>
    <row r="2795" spans="1:23" ht="12.7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</row>
    <row r="2796" spans="1:23" ht="12.7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</row>
    <row r="2797" spans="1:23" ht="12.7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</row>
    <row r="2798" spans="1:23" ht="12.7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</row>
    <row r="2799" spans="1:23" ht="12.7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</row>
    <row r="2800" spans="1:23" ht="12.7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</row>
    <row r="2801" spans="1:23" ht="12.7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</row>
    <row r="2802" spans="1:23" ht="12.7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</row>
    <row r="2803" spans="1:23" ht="12.7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</row>
    <row r="2804" spans="1:23" ht="12.7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</row>
    <row r="2805" spans="1:23" ht="12.7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</row>
    <row r="2806" spans="1:23" ht="12.7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</row>
    <row r="2807" spans="1:23" ht="12.7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</row>
    <row r="2808" spans="1:23" ht="12.7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</row>
    <row r="2809" spans="1:23" ht="12.7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</row>
    <row r="2810" spans="1:23" ht="12.75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</row>
    <row r="2811" spans="1:23" ht="12.75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</row>
    <row r="2812" spans="1:23" ht="12.75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</row>
    <row r="2813" spans="1:23" ht="12.75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</row>
    <row r="2814" spans="1:23" ht="12.75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</row>
    <row r="2815" spans="1:23" ht="12.75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</row>
    <row r="2816" spans="1:23" ht="12.75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</row>
    <row r="2817" spans="1:23" ht="12.75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</row>
    <row r="2818" spans="1:23" ht="12.75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</row>
    <row r="2819" spans="1:23" ht="12.75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</row>
    <row r="2820" spans="1:23" ht="12.75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</row>
    <row r="2821" spans="1:23" ht="12.75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</row>
    <row r="2822" spans="1:23" ht="12.75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</row>
    <row r="2823" spans="1:23" ht="12.75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</row>
    <row r="2824" spans="1:23" ht="12.75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</row>
    <row r="2825" spans="1:23" ht="12.75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</row>
    <row r="2826" spans="1:23" ht="12.75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</row>
    <row r="2827" spans="1:23" ht="12.75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</row>
    <row r="2828" spans="1:23" ht="12.75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</row>
    <row r="2829" spans="1:23" ht="12.75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</row>
    <row r="2830" spans="1:23" ht="12.75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</row>
    <row r="2831" spans="1:23" ht="12.75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</row>
    <row r="2832" spans="1:23" ht="12.75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</row>
    <row r="2833" spans="1:23" ht="12.75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</row>
    <row r="2834" spans="1:23" ht="12.75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</row>
    <row r="2835" spans="1:23" ht="12.75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</row>
    <row r="2836" spans="1:23" ht="12.75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</row>
    <row r="2837" spans="1:23" ht="12.75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</row>
    <row r="2838" spans="1:23" ht="12.75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</row>
    <row r="2839" spans="1:23" ht="12.75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</row>
    <row r="2840" spans="1:23" ht="12.75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</row>
    <row r="2841" spans="1:23" ht="12.75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</row>
    <row r="2842" spans="1:23" ht="12.75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</row>
    <row r="2843" spans="1:23" ht="12.75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</row>
    <row r="2844" spans="1:23" ht="12.75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</row>
    <row r="2845" spans="1:23" ht="12.75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</row>
    <row r="2846" spans="1:23" ht="12.75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</row>
    <row r="2847" spans="1:23" ht="12.75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</row>
    <row r="2848" spans="1:23" ht="12.75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</row>
    <row r="2849" spans="1:23" ht="12.75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</row>
    <row r="2850" spans="1:23" ht="12.75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</row>
    <row r="2851" spans="1:23" ht="12.75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</row>
    <row r="2852" spans="1:23" ht="12.75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</row>
    <row r="2853" spans="1:23" ht="12.75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</row>
    <row r="2854" spans="1:23" ht="12.75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</row>
    <row r="2855" spans="1:23" ht="12.75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</row>
    <row r="2856" spans="1:23" ht="12.75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</row>
    <row r="2857" spans="1:23" ht="12.75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</row>
    <row r="2858" spans="1:23" ht="12.75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</row>
    <row r="2859" spans="1:23" ht="12.75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</row>
    <row r="2860" spans="1:23" ht="12.75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</row>
    <row r="2861" spans="1:23" ht="12.75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</row>
    <row r="2862" spans="1:23" ht="12.75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</row>
    <row r="2863" spans="1:23" ht="12.75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</row>
    <row r="2864" spans="1:23" ht="12.75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</row>
    <row r="2865" spans="1:23" ht="12.75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</row>
    <row r="2866" spans="1:23" ht="12.75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</row>
    <row r="2867" spans="1:23" ht="12.75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</row>
    <row r="2868" spans="1:23" ht="12.75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</row>
    <row r="2869" spans="1:23" ht="12.75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</row>
    <row r="2870" spans="1:23" ht="12.75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</row>
    <row r="2871" spans="1:23" ht="12.75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</row>
    <row r="2872" spans="1:23" ht="12.75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</row>
    <row r="2873" spans="1:23" ht="12.75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</row>
    <row r="2874" spans="1:23" ht="12.75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</row>
    <row r="2875" spans="1:23" ht="12.75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</row>
    <row r="2876" spans="1:23" ht="12.75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</row>
    <row r="2877" spans="1:23" ht="12.75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</row>
    <row r="2878" spans="1:23" ht="12.75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</row>
    <row r="2879" spans="1:23" ht="12.75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</row>
    <row r="2880" spans="1:23" ht="12.75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</row>
    <row r="2881" spans="1:23" ht="12.75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</row>
    <row r="2882" spans="1:23" ht="12.75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</row>
    <row r="2883" spans="1:23" ht="12.75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</row>
    <row r="2884" spans="1:23" ht="12.75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</row>
    <row r="2885" spans="1:23" ht="12.75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</row>
    <row r="2886" spans="1:23" ht="12.75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</row>
    <row r="2887" spans="1:23" ht="12.75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</row>
    <row r="2888" spans="1:23" ht="12.75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</row>
    <row r="2889" spans="1:23" ht="12.75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</row>
    <row r="2890" spans="1:23" ht="12.75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</row>
    <row r="2891" spans="1:23" ht="12.75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</row>
    <row r="2892" spans="1:23" ht="12.75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</row>
    <row r="2893" spans="1:23" ht="12.75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</row>
    <row r="2894" spans="1:23" ht="12.75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</row>
    <row r="2895" spans="1:23" ht="12.75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</row>
    <row r="2896" spans="1:23" ht="12.75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</row>
    <row r="2897" spans="1:23" ht="12.75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</row>
    <row r="2898" spans="1:23" ht="12.75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</row>
    <row r="2899" spans="1:23" ht="12.75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</row>
    <row r="2900" spans="1:23" ht="12.75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</row>
    <row r="2901" spans="1:23" ht="12.75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</row>
    <row r="2902" spans="1:23" ht="12.75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</row>
    <row r="2903" spans="1:23" ht="12.75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</row>
    <row r="2904" spans="1:23" ht="12.75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</row>
    <row r="2905" spans="1:23" ht="12.75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</row>
    <row r="2906" spans="1:23" ht="12.75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</row>
    <row r="2907" spans="1:23" ht="12.75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</row>
    <row r="2908" spans="1:23" ht="12.75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</row>
    <row r="2909" spans="1:23" ht="12.75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</row>
    <row r="2910" spans="1:23" ht="12.75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</row>
    <row r="2911" spans="1:23" ht="12.75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</row>
    <row r="2912" spans="1:23" ht="12.75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</row>
    <row r="2913" spans="1:23" ht="12.75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</row>
    <row r="2914" spans="1:23" ht="12.75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</row>
    <row r="2915" spans="1:23" ht="12.75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</row>
    <row r="2916" spans="1:23" ht="12.75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</row>
    <row r="2917" spans="1:23" ht="12.75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</row>
    <row r="2918" spans="1:23" ht="12.75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</row>
    <row r="2919" spans="1:23" ht="12.75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</row>
    <row r="2920" spans="1:23" ht="12.75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</row>
    <row r="2921" spans="1:23" ht="12.75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</row>
    <row r="2922" spans="1:23" ht="12.75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</row>
    <row r="2923" spans="1:23" ht="12.75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</row>
    <row r="2924" spans="1:23" ht="12.75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</row>
    <row r="2925" spans="1:23" ht="12.75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</row>
    <row r="2926" spans="1:23" ht="12.75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</row>
    <row r="2927" spans="1:23" ht="12.75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</row>
    <row r="2928" spans="1:23" ht="12.75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</row>
    <row r="2929" spans="1:23" ht="12.75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</row>
    <row r="2930" spans="1:23" ht="12.75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</row>
    <row r="2931" spans="1:23" ht="12.75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</row>
    <row r="2932" spans="1:23" ht="12.75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</row>
    <row r="2933" spans="1:23" ht="12.75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</row>
    <row r="2934" spans="1:23" ht="12.75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</row>
    <row r="2935" spans="1:23" ht="12.75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</row>
    <row r="2936" spans="1:23" ht="12.75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</row>
    <row r="2937" spans="1:23" ht="12.75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</row>
    <row r="2938" spans="1:23" ht="12.75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</row>
    <row r="2939" spans="1:23" ht="12.75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</row>
    <row r="2940" spans="1:23" ht="12.75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</row>
    <row r="2941" spans="1:23" ht="12.75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</row>
    <row r="2942" spans="1:23" ht="12.75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</row>
    <row r="2943" spans="1:23" ht="12.75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</row>
    <row r="2944" spans="1:23" ht="12.75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</row>
    <row r="2945" spans="1:23" ht="12.75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</row>
    <row r="2946" spans="1:23" ht="12.75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</row>
    <row r="2947" spans="1:23" ht="12.75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</row>
    <row r="2948" spans="1:23" ht="12.75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</row>
    <row r="2949" spans="1:23" ht="12.75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</row>
    <row r="2950" spans="1:23" ht="12.75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</row>
    <row r="2951" spans="1:23" ht="12.75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</row>
    <row r="2952" spans="1:23" ht="12.75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</row>
    <row r="2953" spans="1:23" ht="12.75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</row>
    <row r="2954" spans="1:23" ht="12.75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</row>
    <row r="2955" spans="1:23" ht="12.75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</row>
    <row r="2956" spans="1:23" ht="12.75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</row>
    <row r="2957" spans="1:23" ht="12.75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</row>
    <row r="2958" spans="1:23" ht="12.75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</row>
    <row r="2959" spans="1:23" ht="12.75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</row>
    <row r="2960" spans="1:23" ht="12.75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</row>
    <row r="2961" spans="1:23" ht="12.75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</row>
    <row r="2962" spans="1:23" ht="12.75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</row>
    <row r="2963" spans="1:23" ht="12.75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</row>
    <row r="2964" spans="1:23" ht="12.75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</row>
    <row r="2965" spans="1:23" ht="12.75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</row>
    <row r="2966" spans="1:23" ht="12.75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</row>
    <row r="2967" spans="1:23" ht="12.75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</row>
    <row r="2968" spans="1:23" ht="12.75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</row>
    <row r="2969" spans="1:23" ht="12.75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</row>
    <row r="2970" spans="1:23" ht="12.75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</row>
    <row r="2971" spans="1:23" ht="12.75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</row>
    <row r="2972" spans="1:23" ht="12.75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</row>
    <row r="2973" spans="1:23" ht="12.75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</row>
    <row r="2974" spans="1:23" ht="12.75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</row>
    <row r="2975" spans="1:23" ht="12.75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</row>
    <row r="2976" spans="1:23" ht="12.75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</row>
    <row r="2977" spans="1:23" ht="12.75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</row>
    <row r="2978" spans="1:23" ht="12.75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</row>
    <row r="2979" spans="1:23" ht="12.75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</row>
    <row r="2980" spans="1:23" ht="12.75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</row>
    <row r="2981" spans="1:23" ht="12.75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</row>
    <row r="2982" spans="1:23" ht="12.75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</row>
    <row r="2983" spans="1:23" ht="12.75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/>
      <c r="P2983" s="7"/>
      <c r="Q2983" s="7"/>
      <c r="R2983" s="7"/>
      <c r="S2983" s="7"/>
      <c r="T2983" s="7"/>
      <c r="U2983" s="7"/>
      <c r="V2983" s="7"/>
      <c r="W2983" s="7"/>
    </row>
    <row r="2984" spans="1:23" ht="12.75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</row>
    <row r="2985" spans="1:23" ht="12.75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7"/>
      <c r="P2985" s="7"/>
      <c r="Q2985" s="7"/>
      <c r="R2985" s="7"/>
      <c r="S2985" s="7"/>
      <c r="T2985" s="7"/>
      <c r="U2985" s="7"/>
      <c r="V2985" s="7"/>
      <c r="W2985" s="7"/>
    </row>
    <row r="2986" spans="1:23" ht="12.75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</row>
    <row r="2987" spans="1:23" ht="12.75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7"/>
      <c r="P2987" s="7"/>
      <c r="Q2987" s="7"/>
      <c r="R2987" s="7"/>
      <c r="S2987" s="7"/>
      <c r="T2987" s="7"/>
      <c r="U2987" s="7"/>
      <c r="V2987" s="7"/>
      <c r="W2987" s="7"/>
    </row>
    <row r="2988" spans="1:23" ht="12.75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</row>
    <row r="2989" spans="1:23" ht="12.75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</row>
    <row r="2990" spans="1:23" ht="12.75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</row>
    <row r="2991" spans="1:23" ht="12.75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</row>
    <row r="2992" spans="1:23" ht="12.75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</row>
    <row r="2993" spans="1:23" ht="12.75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</row>
    <row r="2994" spans="1:23" ht="12.75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</row>
    <row r="2995" spans="1:23" ht="12.75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</row>
    <row r="2996" spans="1:23" ht="12.75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</row>
    <row r="2997" spans="1:23" ht="12.75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</row>
    <row r="2998" spans="1:23" ht="12.75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</row>
    <row r="2999" spans="1:23" ht="12.75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</row>
    <row r="3000" spans="1:23" ht="12.75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</row>
    <row r="3001" spans="1:23" ht="12.75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</row>
    <row r="3002" spans="1:23" ht="12.75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</row>
    <row r="3003" spans="1:23" ht="12.75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</row>
    <row r="3004" spans="1:23" ht="12.75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</row>
    <row r="3005" spans="1:23" ht="12.75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</row>
    <row r="3006" spans="1:23" ht="12.75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</row>
    <row r="3007" spans="1:23" ht="12.75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</row>
    <row r="3008" spans="1:23" ht="12.75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</row>
    <row r="3009" spans="1:23" ht="12.75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</row>
    <row r="3010" spans="1:23" ht="12.75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</row>
    <row r="3011" spans="1:23" ht="12.75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</row>
    <row r="3012" spans="1:23" ht="12.75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</row>
    <row r="3013" spans="1:23" ht="12.75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</row>
    <row r="3014" spans="1:23" ht="12.75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</row>
    <row r="3015" spans="1:23" ht="12.75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</row>
    <row r="3016" spans="1:23" ht="12.75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</row>
    <row r="3017" spans="1:23" ht="12.75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</row>
    <row r="3018" spans="1:23" ht="12.75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</row>
    <row r="3019" spans="1:23" ht="12.75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</row>
    <row r="3020" spans="1:23" ht="12.75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</row>
    <row r="3021" spans="1:23" ht="12.75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</row>
    <row r="3022" spans="1:23" ht="12.75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</row>
    <row r="3023" spans="1:23" ht="12.75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</row>
    <row r="3024" spans="1:23" ht="12.75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</row>
    <row r="3025" spans="1:23" ht="12.75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</row>
    <row r="3026" spans="1:23" ht="12.75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</row>
    <row r="3027" spans="1:23" ht="12.75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</row>
    <row r="3028" spans="1:23" ht="12.75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</row>
    <row r="3029" spans="1:23" ht="12.75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</row>
    <row r="3030" spans="1:23" ht="12.75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</row>
    <row r="3031" spans="1:23" ht="12.75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</row>
    <row r="3032" spans="1:23" ht="12.75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</row>
    <row r="3033" spans="1:23" ht="12.75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</row>
    <row r="3034" spans="1:23" ht="12.75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</row>
    <row r="3035" spans="1:23" ht="12.75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</row>
    <row r="3036" spans="12:13" ht="12.75">
      <c r="L3036" s="7"/>
      <c r="M3036" s="7"/>
    </row>
    <row r="3037" spans="12:13" ht="12.75">
      <c r="L3037" s="7"/>
      <c r="M3037" s="7"/>
    </row>
    <row r="3038" spans="12:13" ht="12.75">
      <c r="L3038" s="7"/>
      <c r="M3038" s="7"/>
    </row>
    <row r="3039" spans="12:13" ht="12.75">
      <c r="L3039" s="7"/>
      <c r="M3039" s="7"/>
    </row>
    <row r="3040" spans="12:13" ht="12.75">
      <c r="L3040" s="7"/>
      <c r="M3040" s="7"/>
    </row>
    <row r="3041" spans="12:13" ht="12.75">
      <c r="L3041" s="7"/>
      <c r="M3041" s="7"/>
    </row>
    <row r="3042" spans="12:13" ht="12.75">
      <c r="L3042" s="7"/>
      <c r="M3042" s="7"/>
    </row>
    <row r="3043" spans="12:13" ht="12.75">
      <c r="L3043" s="7"/>
      <c r="M3043" s="7"/>
    </row>
    <row r="3044" spans="12:13" ht="12.75">
      <c r="L3044" s="7"/>
      <c r="M3044" s="7"/>
    </row>
    <row r="3045" spans="12:13" ht="12.75">
      <c r="L3045" s="7"/>
      <c r="M3045" s="7"/>
    </row>
    <row r="3046" spans="12:13" ht="12.75">
      <c r="L3046" s="7"/>
      <c r="M3046" s="7"/>
    </row>
    <row r="3047" spans="12:13" ht="12.75">
      <c r="L3047" s="7"/>
      <c r="M3047" s="7"/>
    </row>
    <row r="3048" spans="12:13" ht="12.75">
      <c r="L3048" s="7"/>
      <c r="M3048" s="7"/>
    </row>
    <row r="3049" spans="12:13" ht="12.75">
      <c r="L3049" s="7"/>
      <c r="M3049" s="7"/>
    </row>
    <row r="3050" spans="12:13" ht="12.75">
      <c r="L3050" s="7"/>
      <c r="M3050" s="7"/>
    </row>
    <row r="3051" spans="12:13" ht="12.75">
      <c r="L3051" s="7"/>
      <c r="M3051" s="7"/>
    </row>
    <row r="3052" spans="12:13" ht="12.75">
      <c r="L3052" s="7"/>
      <c r="M3052" s="7"/>
    </row>
    <row r="3053" spans="12:13" ht="12.75">
      <c r="L3053" s="7"/>
      <c r="M3053" s="7"/>
    </row>
    <row r="3054" spans="12:13" ht="12.75">
      <c r="L3054" s="7"/>
      <c r="M3054" s="7"/>
    </row>
    <row r="3055" spans="12:13" ht="12.75">
      <c r="L3055" s="7"/>
      <c r="M3055" s="7"/>
    </row>
    <row r="3056" spans="12:13" ht="12.75">
      <c r="L3056" s="7"/>
      <c r="M3056" s="7"/>
    </row>
    <row r="3057" spans="12:13" ht="12.75">
      <c r="L3057" s="7"/>
      <c r="M3057" s="7"/>
    </row>
    <row r="3058" spans="12:13" ht="12.75">
      <c r="L3058" s="7"/>
      <c r="M3058" s="7"/>
    </row>
    <row r="3059" spans="12:13" ht="12.75">
      <c r="L3059" s="7"/>
      <c r="M3059" s="7"/>
    </row>
    <row r="3060" spans="12:13" ht="12.75">
      <c r="L3060" s="7"/>
      <c r="M3060" s="7"/>
    </row>
    <row r="3061" spans="12:13" ht="12.75">
      <c r="L3061" s="7"/>
      <c r="M3061" s="7"/>
    </row>
    <row r="3062" spans="12:13" ht="12.75">
      <c r="L3062" s="7"/>
      <c r="M3062" s="7"/>
    </row>
    <row r="3063" spans="12:13" ht="12.75">
      <c r="L3063" s="7"/>
      <c r="M3063" s="7"/>
    </row>
    <row r="3064" spans="12:13" ht="12.75">
      <c r="L3064" s="7"/>
      <c r="M3064" s="7"/>
    </row>
    <row r="3065" spans="12:13" ht="12.75">
      <c r="L3065" s="7"/>
      <c r="M3065" s="7"/>
    </row>
    <row r="3066" spans="12:13" ht="12.75">
      <c r="L3066" s="7"/>
      <c r="M3066" s="7"/>
    </row>
    <row r="3067" spans="12:13" ht="12.75">
      <c r="L3067" s="7"/>
      <c r="M3067" s="7"/>
    </row>
    <row r="3068" spans="12:13" ht="12.75">
      <c r="L3068" s="7"/>
      <c r="M3068" s="7"/>
    </row>
    <row r="3069" spans="12:13" ht="12.75">
      <c r="L3069" s="7"/>
      <c r="M3069" s="7"/>
    </row>
    <row r="3070" spans="12:13" ht="12.75">
      <c r="L3070" s="7"/>
      <c r="M3070" s="7"/>
    </row>
    <row r="3071" spans="12:13" ht="12.75">
      <c r="L3071" s="7"/>
      <c r="M3071" s="7"/>
    </row>
    <row r="3072" spans="12:13" ht="12.75">
      <c r="L3072" s="7"/>
      <c r="M3072" s="7"/>
    </row>
    <row r="3073" spans="12:13" ht="12.75">
      <c r="L3073" s="7"/>
      <c r="M3073" s="7"/>
    </row>
    <row r="3074" spans="12:13" ht="12.75">
      <c r="L3074" s="7"/>
      <c r="M3074" s="7"/>
    </row>
    <row r="3075" spans="12:13" ht="12.75">
      <c r="L3075" s="7"/>
      <c r="M3075" s="7"/>
    </row>
    <row r="3076" spans="12:13" ht="12.75">
      <c r="L3076" s="7"/>
      <c r="M3076" s="7"/>
    </row>
    <row r="3077" spans="12:13" ht="12.75">
      <c r="L3077" s="7"/>
      <c r="M3077" s="7"/>
    </row>
    <row r="3078" spans="12:13" ht="12.75">
      <c r="L3078" s="7"/>
      <c r="M3078" s="7"/>
    </row>
    <row r="3079" spans="12:13" ht="12.75">
      <c r="L3079" s="7"/>
      <c r="M3079" s="7"/>
    </row>
    <row r="3080" spans="12:13" ht="12.75">
      <c r="L3080" s="7"/>
      <c r="M3080" s="7"/>
    </row>
    <row r="3081" spans="12:13" ht="12.75">
      <c r="L3081" s="7"/>
      <c r="M3081" s="7"/>
    </row>
    <row r="3082" spans="12:13" ht="12.75">
      <c r="L3082" s="7"/>
      <c r="M3082" s="7"/>
    </row>
    <row r="3083" spans="12:13" ht="12.75">
      <c r="L3083" s="7"/>
      <c r="M3083" s="7"/>
    </row>
    <row r="3084" spans="12:13" ht="12.75">
      <c r="L3084" s="7"/>
      <c r="M3084" s="7"/>
    </row>
    <row r="3085" spans="12:13" ht="12.75">
      <c r="L3085" s="7"/>
      <c r="M3085" s="7"/>
    </row>
    <row r="3086" spans="12:13" ht="12.75">
      <c r="L3086" s="7"/>
      <c r="M3086" s="7"/>
    </row>
    <row r="3087" spans="12:13" ht="12.75">
      <c r="L3087" s="7"/>
      <c r="M3087" s="7"/>
    </row>
    <row r="3088" spans="12:13" ht="12.75">
      <c r="L3088" s="7"/>
      <c r="M3088" s="7"/>
    </row>
    <row r="3089" spans="12:13" ht="12.75">
      <c r="L3089" s="7"/>
      <c r="M3089" s="7"/>
    </row>
    <row r="3090" spans="12:13" ht="12.75">
      <c r="L3090" s="7"/>
      <c r="M3090" s="7"/>
    </row>
    <row r="3091" spans="12:13" ht="12.75">
      <c r="L3091" s="7"/>
      <c r="M3091" s="7"/>
    </row>
    <row r="3092" spans="12:13" ht="12.75">
      <c r="L3092" s="7"/>
      <c r="M3092" s="7"/>
    </row>
    <row r="3093" spans="12:13" ht="12.75">
      <c r="L3093" s="7"/>
      <c r="M3093" s="7"/>
    </row>
    <row r="3094" spans="12:13" ht="12.75">
      <c r="L3094" s="7"/>
      <c r="M3094" s="7"/>
    </row>
    <row r="3095" spans="12:13" ht="12.75">
      <c r="L3095" s="7"/>
      <c r="M3095" s="7"/>
    </row>
    <row r="3096" spans="12:13" ht="12.75">
      <c r="L3096" s="7"/>
      <c r="M3096" s="7"/>
    </row>
    <row r="3097" spans="12:13" ht="12.75">
      <c r="L3097" s="7"/>
      <c r="M3097" s="7"/>
    </row>
    <row r="3098" spans="12:13" ht="12.75">
      <c r="L3098" s="7"/>
      <c r="M3098" s="7"/>
    </row>
    <row r="3099" spans="12:13" ht="12.75">
      <c r="L3099" s="7"/>
      <c r="M3099" s="7"/>
    </row>
    <row r="3100" spans="12:13" ht="12.75">
      <c r="L3100" s="7"/>
      <c r="M3100" s="7"/>
    </row>
    <row r="3101" spans="12:13" ht="12.75">
      <c r="L3101" s="7"/>
      <c r="M3101" s="7"/>
    </row>
    <row r="3102" spans="12:13" ht="12.75">
      <c r="L3102" s="7"/>
      <c r="M3102" s="7"/>
    </row>
    <row r="3103" spans="12:13" ht="12.75">
      <c r="L3103" s="7"/>
      <c r="M3103" s="7"/>
    </row>
    <row r="3104" spans="12:13" ht="12.75">
      <c r="L3104" s="7"/>
      <c r="M3104" s="7"/>
    </row>
    <row r="3105" spans="12:13" ht="12.75">
      <c r="L3105" s="7"/>
      <c r="M3105" s="7"/>
    </row>
    <row r="3106" spans="12:13" ht="12.75">
      <c r="L3106" s="7"/>
      <c r="M3106" s="7"/>
    </row>
    <row r="3107" spans="12:13" ht="12.75">
      <c r="L3107" s="7"/>
      <c r="M3107" s="7"/>
    </row>
    <row r="3108" spans="12:13" ht="12.75">
      <c r="L3108" s="7"/>
      <c r="M3108" s="7"/>
    </row>
    <row r="3109" spans="12:13" ht="12.75">
      <c r="L3109" s="7"/>
      <c r="M3109" s="7"/>
    </row>
    <row r="3110" spans="12:13" ht="12.75">
      <c r="L3110" s="7"/>
      <c r="M3110" s="7"/>
    </row>
    <row r="3111" spans="12:13" ht="12.75">
      <c r="L3111" s="7"/>
      <c r="M3111" s="7"/>
    </row>
    <row r="3112" spans="12:13" ht="12.75">
      <c r="L3112" s="7"/>
      <c r="M3112" s="7"/>
    </row>
    <row r="3113" spans="12:13" ht="12.75">
      <c r="L3113" s="7"/>
      <c r="M3113" s="7"/>
    </row>
    <row r="3114" spans="12:13" ht="12.75">
      <c r="L3114" s="7"/>
      <c r="M3114" s="7"/>
    </row>
    <row r="3115" spans="12:13" ht="12.75">
      <c r="L3115" s="7"/>
      <c r="M3115" s="7"/>
    </row>
    <row r="3116" spans="12:13" ht="12.75">
      <c r="L3116" s="7"/>
      <c r="M3116" s="7"/>
    </row>
    <row r="3117" spans="12:13" ht="12.75">
      <c r="L3117" s="7"/>
      <c r="M3117" s="7"/>
    </row>
    <row r="3118" spans="12:13" ht="12.75">
      <c r="L3118" s="7"/>
      <c r="M3118" s="7"/>
    </row>
    <row r="3119" spans="12:13" ht="12.75">
      <c r="L3119" s="7"/>
      <c r="M3119" s="7"/>
    </row>
    <row r="3120" spans="12:13" ht="12.75">
      <c r="L3120" s="7"/>
      <c r="M3120" s="7"/>
    </row>
    <row r="3121" spans="12:13" ht="12.75">
      <c r="L3121" s="7"/>
      <c r="M3121" s="7"/>
    </row>
    <row r="3122" spans="12:13" ht="12.75">
      <c r="L3122" s="7"/>
      <c r="M3122" s="7"/>
    </row>
    <row r="3123" spans="12:13" ht="12.75">
      <c r="L3123" s="7"/>
      <c r="M3123" s="7"/>
    </row>
    <row r="3124" spans="12:13" ht="12.75">
      <c r="L3124" s="7"/>
      <c r="M3124" s="7"/>
    </row>
    <row r="3125" spans="12:13" ht="12.75">
      <c r="L3125" s="7"/>
      <c r="M3125" s="7"/>
    </row>
    <row r="3126" spans="12:13" ht="12.75">
      <c r="L3126" s="7"/>
      <c r="M3126" s="7"/>
    </row>
    <row r="3127" spans="12:13" ht="12.75">
      <c r="L3127" s="7"/>
      <c r="M3127" s="7"/>
    </row>
    <row r="3128" spans="12:13" ht="12.75">
      <c r="L3128" s="7"/>
      <c r="M3128" s="7"/>
    </row>
    <row r="3129" spans="12:13" ht="12.75">
      <c r="L3129" s="7"/>
      <c r="M3129" s="7"/>
    </row>
    <row r="3130" spans="12:13" ht="12.75">
      <c r="L3130" s="7"/>
      <c r="M3130" s="7"/>
    </row>
    <row r="3131" spans="12:13" ht="12.75">
      <c r="L3131" s="7"/>
      <c r="M3131" s="7"/>
    </row>
    <row r="3132" spans="12:13" ht="12.75">
      <c r="L3132" s="7"/>
      <c r="M3132" s="7"/>
    </row>
    <row r="3133" spans="12:13" ht="12.75">
      <c r="L3133" s="7"/>
      <c r="M3133" s="7"/>
    </row>
    <row r="3134" spans="12:13" ht="12.75">
      <c r="L3134" s="7"/>
      <c r="M3134" s="7"/>
    </row>
    <row r="3135" spans="12:13" ht="12.75">
      <c r="L3135" s="7"/>
      <c r="M3135" s="7"/>
    </row>
    <row r="3136" spans="12:13" ht="12.75">
      <c r="L3136" s="7"/>
      <c r="M3136" s="7"/>
    </row>
    <row r="3137" spans="12:13" ht="12.75">
      <c r="L3137" s="7"/>
      <c r="M3137" s="7"/>
    </row>
    <row r="3138" spans="12:13" ht="12.75">
      <c r="L3138" s="7"/>
      <c r="M3138" s="7"/>
    </row>
    <row r="3139" spans="12:13" ht="12.75">
      <c r="L3139" s="7"/>
      <c r="M3139" s="7"/>
    </row>
    <row r="3140" spans="12:13" ht="12.75">
      <c r="L3140" s="7"/>
      <c r="M3140" s="7"/>
    </row>
    <row r="3141" spans="12:13" ht="12.75">
      <c r="L3141" s="7"/>
      <c r="M3141" s="7"/>
    </row>
    <row r="3142" spans="12:13" ht="12.75">
      <c r="L3142" s="7"/>
      <c r="M3142" s="7"/>
    </row>
    <row r="3143" spans="12:13" ht="12.75">
      <c r="L3143" s="7"/>
      <c r="M3143" s="7"/>
    </row>
    <row r="3144" spans="12:13" ht="12.75">
      <c r="L3144" s="7"/>
      <c r="M3144" s="7"/>
    </row>
    <row r="3145" spans="12:13" ht="12.75">
      <c r="L3145" s="7"/>
      <c r="M3145" s="7"/>
    </row>
    <row r="3146" spans="12:13" ht="12.75">
      <c r="L3146" s="7"/>
      <c r="M3146" s="7"/>
    </row>
    <row r="3147" spans="12:13" ht="12.75">
      <c r="L3147" s="7"/>
      <c r="M3147" s="7"/>
    </row>
    <row r="3148" spans="12:13" ht="12.75">
      <c r="L3148" s="7"/>
      <c r="M3148" s="7"/>
    </row>
    <row r="3149" spans="12:13" ht="12.75">
      <c r="L3149" s="7"/>
      <c r="M3149" s="7"/>
    </row>
    <row r="3150" spans="12:13" ht="12.75">
      <c r="L3150" s="7"/>
      <c r="M3150" s="7"/>
    </row>
    <row r="3151" spans="12:13" ht="12.75">
      <c r="L3151" s="7"/>
      <c r="M3151" s="7"/>
    </row>
    <row r="3152" spans="12:13" ht="12.75">
      <c r="L3152" s="7"/>
      <c r="M3152" s="7"/>
    </row>
    <row r="3153" spans="12:13" ht="12.75">
      <c r="L3153" s="7"/>
      <c r="M3153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476"/>
  <sheetViews>
    <sheetView tabSelected="1" zoomScaleSheetLayoutView="100" zoomScalePageLayoutView="0" workbookViewId="0" topLeftCell="A1">
      <selection activeCell="G42" sqref="G42"/>
    </sheetView>
  </sheetViews>
  <sheetFormatPr defaultColWidth="9.00390625" defaultRowHeight="12.75"/>
  <cols>
    <col min="1" max="1" width="4.25390625" style="3" customWidth="1"/>
    <col min="2" max="2" width="5.25390625" style="3" customWidth="1"/>
    <col min="3" max="5" width="9.00390625" style="3" customWidth="1"/>
    <col min="6" max="6" width="6.375" style="3" customWidth="1"/>
    <col min="7" max="7" width="9.375" style="3" customWidth="1"/>
    <col min="8" max="8" width="4.25390625" style="3" customWidth="1"/>
    <col min="9" max="9" width="8.00390625" style="3" customWidth="1"/>
    <col min="10" max="10" width="10.25390625" style="3" customWidth="1"/>
    <col min="11" max="12" width="9.00390625" style="3" customWidth="1"/>
    <col min="13" max="13" width="9.00390625" style="34" customWidth="1"/>
    <col min="14" max="14" width="5.25390625" style="34" customWidth="1"/>
    <col min="15" max="17" width="9.00390625" style="34" customWidth="1"/>
    <col min="18" max="18" width="6.375" style="34" customWidth="1"/>
    <col min="19" max="19" width="9.375" style="34" customWidth="1"/>
    <col min="20" max="20" width="4.25390625" style="34" customWidth="1"/>
    <col min="21" max="21" width="8.00390625" style="34" customWidth="1"/>
    <col min="22" max="22" width="10.25390625" style="34" customWidth="1"/>
    <col min="23" max="26" width="9.00390625" style="34" customWidth="1"/>
    <col min="27" max="27" width="5.25390625" style="34" customWidth="1"/>
    <col min="28" max="30" width="9.00390625" style="34" customWidth="1"/>
    <col min="31" max="31" width="6.375" style="34" customWidth="1"/>
    <col min="32" max="32" width="9.375" style="34" customWidth="1"/>
    <col min="33" max="33" width="4.25390625" style="34" customWidth="1"/>
    <col min="34" max="34" width="8.00390625" style="34" customWidth="1"/>
    <col min="35" max="35" width="10.25390625" style="34" customWidth="1"/>
    <col min="36" max="36" width="9.00390625" style="34" customWidth="1"/>
    <col min="37" max="16384" width="9.00390625" style="3" customWidth="1"/>
  </cols>
  <sheetData>
    <row r="1" spans="1:36" ht="12.75">
      <c r="A1" s="4"/>
      <c r="B1" s="5" t="s">
        <v>340</v>
      </c>
      <c r="C1" s="5" t="s">
        <v>329</v>
      </c>
      <c r="D1" s="5"/>
      <c r="E1" s="5"/>
      <c r="F1" s="4"/>
      <c r="G1" s="5"/>
      <c r="H1" s="4"/>
      <c r="I1" s="6"/>
      <c r="J1" s="6"/>
      <c r="K1" s="4" t="s">
        <v>178</v>
      </c>
      <c r="L1" s="6"/>
      <c r="M1" s="193"/>
      <c r="N1" s="71"/>
      <c r="O1" s="71"/>
      <c r="P1" s="71"/>
      <c r="Q1" s="71"/>
      <c r="R1" s="33"/>
      <c r="S1" s="71"/>
      <c r="T1" s="33"/>
      <c r="U1" s="33"/>
      <c r="V1" s="33"/>
      <c r="W1" s="33"/>
      <c r="AA1" s="71"/>
      <c r="AB1" s="71"/>
      <c r="AC1" s="71"/>
      <c r="AD1" s="71"/>
      <c r="AE1" s="33"/>
      <c r="AF1" s="71"/>
      <c r="AG1" s="33"/>
      <c r="AH1" s="33"/>
      <c r="AI1" s="33"/>
      <c r="AJ1" s="33"/>
    </row>
    <row r="2" spans="1:36" ht="12.75">
      <c r="A2" s="4"/>
      <c r="B2" s="5"/>
      <c r="C2" s="5"/>
      <c r="D2" s="5"/>
      <c r="E2" s="5"/>
      <c r="F2" s="4"/>
      <c r="G2" s="5"/>
      <c r="H2" s="4"/>
      <c r="I2" s="6"/>
      <c r="J2" s="6"/>
      <c r="K2" s="4" t="s">
        <v>5</v>
      </c>
      <c r="L2" s="6"/>
      <c r="M2" s="193"/>
      <c r="N2" s="71"/>
      <c r="O2" s="71"/>
      <c r="P2" s="71"/>
      <c r="Q2" s="71"/>
      <c r="R2" s="33"/>
      <c r="S2" s="71"/>
      <c r="T2" s="33"/>
      <c r="U2" s="33"/>
      <c r="V2" s="33"/>
      <c r="W2" s="33"/>
      <c r="AA2" s="71"/>
      <c r="AB2" s="71"/>
      <c r="AC2" s="71"/>
      <c r="AD2" s="71"/>
      <c r="AE2" s="33"/>
      <c r="AF2" s="71"/>
      <c r="AG2" s="33"/>
      <c r="AH2" s="33"/>
      <c r="AI2" s="33"/>
      <c r="AJ2" s="33"/>
    </row>
    <row r="3" spans="1:36" ht="12.75">
      <c r="A3" s="4"/>
      <c r="B3" s="4"/>
      <c r="C3" s="48" t="s">
        <v>85</v>
      </c>
      <c r="D3" s="48"/>
      <c r="E3" s="26"/>
      <c r="F3" s="48"/>
      <c r="G3" s="48"/>
      <c r="H3" s="48"/>
      <c r="I3" s="48"/>
      <c r="J3" s="6"/>
      <c r="K3" s="53"/>
      <c r="L3" s="26"/>
      <c r="M3" s="33"/>
      <c r="N3" s="33"/>
      <c r="O3" s="198"/>
      <c r="P3" s="198"/>
      <c r="Q3" s="72"/>
      <c r="R3" s="198"/>
      <c r="S3" s="198"/>
      <c r="T3" s="198"/>
      <c r="U3" s="198"/>
      <c r="V3" s="33"/>
      <c r="W3" s="98"/>
      <c r="AA3" s="33"/>
      <c r="AB3" s="198"/>
      <c r="AC3" s="198"/>
      <c r="AD3" s="72"/>
      <c r="AE3" s="198"/>
      <c r="AF3" s="198"/>
      <c r="AG3" s="198"/>
      <c r="AH3" s="198"/>
      <c r="AI3" s="33"/>
      <c r="AJ3" s="98"/>
    </row>
    <row r="4" spans="1:36" ht="12.75">
      <c r="A4" s="4"/>
      <c r="B4" s="4"/>
      <c r="C4" s="48" t="s">
        <v>86</v>
      </c>
      <c r="D4" s="48"/>
      <c r="E4" s="26"/>
      <c r="F4" s="48"/>
      <c r="G4" s="48"/>
      <c r="H4" s="48"/>
      <c r="I4" s="8"/>
      <c r="J4" s="6"/>
      <c r="K4" s="4"/>
      <c r="L4" s="26"/>
      <c r="M4" s="33"/>
      <c r="N4" s="33"/>
      <c r="O4" s="198"/>
      <c r="P4" s="198"/>
      <c r="Q4" s="72"/>
      <c r="R4" s="198"/>
      <c r="S4" s="198"/>
      <c r="T4" s="198"/>
      <c r="U4" s="198"/>
      <c r="V4" s="33"/>
      <c r="W4" s="33"/>
      <c r="AA4" s="33"/>
      <c r="AB4" s="198"/>
      <c r="AC4" s="198"/>
      <c r="AD4" s="72"/>
      <c r="AE4" s="198"/>
      <c r="AF4" s="198"/>
      <c r="AG4" s="198"/>
      <c r="AH4" s="198"/>
      <c r="AI4" s="33"/>
      <c r="AJ4" s="33"/>
    </row>
    <row r="5" spans="1:36" ht="12.75">
      <c r="A5" s="4"/>
      <c r="B5" s="4"/>
      <c r="C5" s="48" t="s">
        <v>165</v>
      </c>
      <c r="D5" s="48"/>
      <c r="E5" s="26"/>
      <c r="F5" s="48"/>
      <c r="G5" s="48"/>
      <c r="H5" s="48"/>
      <c r="I5" s="8"/>
      <c r="J5" s="6"/>
      <c r="K5" s="4"/>
      <c r="L5" s="26"/>
      <c r="M5" s="33"/>
      <c r="N5" s="33"/>
      <c r="O5" s="198"/>
      <c r="P5" s="198"/>
      <c r="Q5" s="72"/>
      <c r="R5" s="198"/>
      <c r="S5" s="198"/>
      <c r="T5" s="198"/>
      <c r="U5" s="198"/>
      <c r="V5" s="33"/>
      <c r="W5" s="33"/>
      <c r="AA5" s="33"/>
      <c r="AB5" s="198"/>
      <c r="AC5" s="198"/>
      <c r="AD5" s="72"/>
      <c r="AE5" s="198"/>
      <c r="AF5" s="198"/>
      <c r="AG5" s="198"/>
      <c r="AH5" s="198"/>
      <c r="AI5" s="33"/>
      <c r="AJ5" s="33"/>
    </row>
    <row r="6" spans="1:36" ht="12.75">
      <c r="A6" s="4"/>
      <c r="B6" s="4"/>
      <c r="C6" s="6" t="s">
        <v>166</v>
      </c>
      <c r="D6" s="6"/>
      <c r="E6" s="6"/>
      <c r="F6" s="6"/>
      <c r="G6" s="6"/>
      <c r="H6" s="6"/>
      <c r="I6" s="6"/>
      <c r="J6" s="6"/>
      <c r="K6" s="4"/>
      <c r="L6" s="25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12.75">
      <c r="A7" s="4"/>
      <c r="B7" s="4"/>
      <c r="C7" s="36" t="s">
        <v>167</v>
      </c>
      <c r="D7" s="36"/>
      <c r="E7" s="27"/>
      <c r="F7" s="37"/>
      <c r="G7" s="36"/>
      <c r="H7" s="36"/>
      <c r="I7" s="36"/>
      <c r="J7" s="6"/>
      <c r="K7" s="4"/>
      <c r="L7" s="25"/>
      <c r="M7" s="33"/>
      <c r="N7" s="33"/>
      <c r="O7" s="187"/>
      <c r="P7" s="187"/>
      <c r="Q7" s="264"/>
      <c r="R7" s="239"/>
      <c r="S7" s="187"/>
      <c r="T7" s="187"/>
      <c r="U7" s="187"/>
      <c r="V7" s="33"/>
      <c r="W7" s="33"/>
      <c r="AA7" s="33"/>
      <c r="AB7" s="187"/>
      <c r="AC7" s="187"/>
      <c r="AD7" s="264"/>
      <c r="AE7" s="239"/>
      <c r="AF7" s="187"/>
      <c r="AG7" s="187"/>
      <c r="AH7" s="187"/>
      <c r="AI7" s="33"/>
      <c r="AJ7" s="33"/>
    </row>
    <row r="8" spans="1:36" ht="12.75">
      <c r="A8" s="19"/>
      <c r="B8" s="4"/>
      <c r="C8" s="36" t="s">
        <v>168</v>
      </c>
      <c r="D8" s="36"/>
      <c r="E8" s="27"/>
      <c r="F8" s="37"/>
      <c r="G8" s="36"/>
      <c r="H8" s="36"/>
      <c r="I8" s="36"/>
      <c r="J8" s="6"/>
      <c r="K8" s="4"/>
      <c r="L8" s="6"/>
      <c r="M8" s="33"/>
      <c r="N8" s="33"/>
      <c r="O8" s="187"/>
      <c r="P8" s="187"/>
      <c r="Q8" s="264"/>
      <c r="R8" s="239"/>
      <c r="S8" s="187"/>
      <c r="T8" s="187"/>
      <c r="U8" s="187"/>
      <c r="V8" s="33"/>
      <c r="W8" s="33"/>
      <c r="AA8" s="33"/>
      <c r="AB8" s="187"/>
      <c r="AC8" s="187"/>
      <c r="AD8" s="264"/>
      <c r="AE8" s="239"/>
      <c r="AF8" s="187"/>
      <c r="AG8" s="187"/>
      <c r="AH8" s="187"/>
      <c r="AI8" s="33"/>
      <c r="AJ8" s="33"/>
    </row>
    <row r="9" spans="1:36" ht="12.75">
      <c r="A9" s="19"/>
      <c r="B9" s="4"/>
      <c r="C9" s="36"/>
      <c r="D9" s="36"/>
      <c r="E9" s="27"/>
      <c r="F9" s="37"/>
      <c r="G9" s="36"/>
      <c r="H9" s="36"/>
      <c r="I9" s="36"/>
      <c r="J9" s="6"/>
      <c r="K9" s="4"/>
      <c r="L9" s="6"/>
      <c r="M9" s="33"/>
      <c r="N9" s="33"/>
      <c r="O9" s="187"/>
      <c r="P9" s="187"/>
      <c r="Q9" s="264"/>
      <c r="R9" s="239"/>
      <c r="S9" s="187"/>
      <c r="T9" s="187"/>
      <c r="U9" s="187"/>
      <c r="V9" s="33"/>
      <c r="W9" s="33"/>
      <c r="AA9" s="33"/>
      <c r="AB9" s="187"/>
      <c r="AC9" s="187"/>
      <c r="AD9" s="264"/>
      <c r="AE9" s="239"/>
      <c r="AF9" s="187"/>
      <c r="AG9" s="187"/>
      <c r="AH9" s="187"/>
      <c r="AI9" s="33"/>
      <c r="AJ9" s="33"/>
    </row>
    <row r="10" spans="1:36" ht="12.75">
      <c r="A10" s="9"/>
      <c r="B10" s="9"/>
      <c r="C10" s="6"/>
      <c r="D10" s="6"/>
      <c r="E10" s="6"/>
      <c r="F10" s="6"/>
      <c r="G10" s="6"/>
      <c r="H10" s="6"/>
      <c r="I10" s="6"/>
      <c r="J10" s="7"/>
      <c r="K10" s="69"/>
      <c r="L10" s="6"/>
      <c r="M10" s="33"/>
      <c r="N10" s="71"/>
      <c r="O10" s="33"/>
      <c r="P10" s="33"/>
      <c r="Q10" s="33"/>
      <c r="R10" s="33"/>
      <c r="S10" s="33"/>
      <c r="T10" s="33"/>
      <c r="U10" s="33"/>
      <c r="W10" s="266"/>
      <c r="AA10" s="71"/>
      <c r="AB10" s="33"/>
      <c r="AC10" s="33"/>
      <c r="AD10" s="33"/>
      <c r="AE10" s="33"/>
      <c r="AF10" s="33"/>
      <c r="AG10" s="33"/>
      <c r="AH10" s="33"/>
      <c r="AJ10" s="266"/>
    </row>
    <row r="11" spans="1:36" ht="12.75">
      <c r="A11" s="5"/>
      <c r="B11" s="9"/>
      <c r="C11" s="149" t="s">
        <v>203</v>
      </c>
      <c r="D11" s="149"/>
      <c r="E11" s="149" t="s">
        <v>204</v>
      </c>
      <c r="F11" s="149"/>
      <c r="G11" s="149" t="s">
        <v>205</v>
      </c>
      <c r="H11" s="149"/>
      <c r="I11" s="149"/>
      <c r="J11" s="149" t="s">
        <v>206</v>
      </c>
      <c r="K11" s="5"/>
      <c r="L11" s="6"/>
      <c r="M11" s="33"/>
      <c r="N11" s="71"/>
      <c r="O11" s="33"/>
      <c r="P11" s="33"/>
      <c r="Q11" s="33"/>
      <c r="R11" s="33"/>
      <c r="S11" s="33"/>
      <c r="T11" s="33"/>
      <c r="U11" s="33"/>
      <c r="V11" s="33"/>
      <c r="W11" s="71"/>
      <c r="AA11" s="71"/>
      <c r="AB11" s="33"/>
      <c r="AC11" s="33"/>
      <c r="AD11" s="33"/>
      <c r="AE11" s="33"/>
      <c r="AF11" s="33"/>
      <c r="AG11" s="33"/>
      <c r="AH11" s="33"/>
      <c r="AI11" s="33"/>
      <c r="AJ11" s="71"/>
    </row>
    <row r="12" spans="1:36" ht="12.75">
      <c r="A12" s="9"/>
      <c r="B12" s="9"/>
      <c r="C12" s="6"/>
      <c r="D12" s="6"/>
      <c r="E12" s="6"/>
      <c r="F12" s="6"/>
      <c r="G12" s="6"/>
      <c r="H12" s="6"/>
      <c r="I12" s="6"/>
      <c r="J12" s="7"/>
      <c r="K12" s="69"/>
      <c r="L12" s="6"/>
      <c r="M12" s="33"/>
      <c r="N12" s="71"/>
      <c r="O12" s="33"/>
      <c r="P12" s="33"/>
      <c r="Q12" s="33"/>
      <c r="R12" s="33"/>
      <c r="S12" s="33"/>
      <c r="T12" s="33"/>
      <c r="U12" s="33"/>
      <c r="W12" s="266"/>
      <c r="AA12" s="71"/>
      <c r="AB12" s="33"/>
      <c r="AC12" s="33"/>
      <c r="AD12" s="33"/>
      <c r="AE12" s="33"/>
      <c r="AF12" s="33"/>
      <c r="AG12" s="33"/>
      <c r="AH12" s="33"/>
      <c r="AJ12" s="266"/>
    </row>
    <row r="13" spans="1:36" ht="12.75">
      <c r="A13" s="9"/>
      <c r="B13" s="109" t="s">
        <v>111</v>
      </c>
      <c r="C13" s="109" t="s">
        <v>185</v>
      </c>
      <c r="D13" s="109"/>
      <c r="E13" s="109"/>
      <c r="F13" s="109"/>
      <c r="G13" s="109"/>
      <c r="H13" s="109"/>
      <c r="I13" s="109"/>
      <c r="J13" s="109"/>
      <c r="K13" s="69"/>
      <c r="L13" s="136"/>
      <c r="M13" s="180"/>
      <c r="N13" s="33"/>
      <c r="O13" s="33"/>
      <c r="P13" s="33"/>
      <c r="Q13" s="33"/>
      <c r="R13" s="33"/>
      <c r="S13" s="33"/>
      <c r="T13" s="33"/>
      <c r="U13" s="33"/>
      <c r="V13" s="33"/>
      <c r="W13" s="266"/>
      <c r="AA13" s="33"/>
      <c r="AB13" s="33"/>
      <c r="AC13" s="33"/>
      <c r="AD13" s="33"/>
      <c r="AE13" s="33"/>
      <c r="AF13" s="33"/>
      <c r="AG13" s="33"/>
      <c r="AH13" s="33"/>
      <c r="AI13" s="33"/>
      <c r="AJ13" s="266"/>
    </row>
    <row r="14" spans="1:36" ht="12.75">
      <c r="A14" s="9"/>
      <c r="B14" s="109"/>
      <c r="C14" s="109" t="s">
        <v>186</v>
      </c>
      <c r="D14" s="109"/>
      <c r="E14" s="109"/>
      <c r="F14" s="109"/>
      <c r="G14" s="109"/>
      <c r="H14" s="109"/>
      <c r="I14" s="109"/>
      <c r="J14" s="109"/>
      <c r="K14" s="69"/>
      <c r="L14" s="136"/>
      <c r="M14" s="180"/>
      <c r="N14" s="33"/>
      <c r="O14" s="33"/>
      <c r="P14" s="33"/>
      <c r="Q14" s="33"/>
      <c r="R14" s="33"/>
      <c r="S14" s="33"/>
      <c r="T14" s="33"/>
      <c r="U14" s="33"/>
      <c r="V14" s="33"/>
      <c r="W14" s="266"/>
      <c r="AA14" s="33"/>
      <c r="AB14" s="33"/>
      <c r="AC14" s="33"/>
      <c r="AD14" s="33"/>
      <c r="AE14" s="33"/>
      <c r="AF14" s="33"/>
      <c r="AG14" s="33"/>
      <c r="AH14" s="33"/>
      <c r="AI14" s="33"/>
      <c r="AJ14" s="266"/>
    </row>
    <row r="15" spans="1:36" ht="12.75">
      <c r="A15" s="9"/>
      <c r="B15" s="109"/>
      <c r="C15" s="109" t="s">
        <v>187</v>
      </c>
      <c r="D15" s="109"/>
      <c r="E15" s="109"/>
      <c r="F15" s="109"/>
      <c r="G15" s="109"/>
      <c r="H15" s="109"/>
      <c r="I15" s="109"/>
      <c r="J15" s="109"/>
      <c r="K15" s="69"/>
      <c r="L15" s="136"/>
      <c r="M15" s="180"/>
      <c r="N15" s="33"/>
      <c r="O15" s="33"/>
      <c r="P15" s="33"/>
      <c r="Q15" s="33"/>
      <c r="R15" s="33"/>
      <c r="S15" s="33"/>
      <c r="T15" s="33"/>
      <c r="U15" s="33"/>
      <c r="V15" s="33"/>
      <c r="W15" s="266"/>
      <c r="AA15" s="33"/>
      <c r="AB15" s="33"/>
      <c r="AC15" s="33"/>
      <c r="AD15" s="33"/>
      <c r="AE15" s="33"/>
      <c r="AF15" s="33"/>
      <c r="AG15" s="33"/>
      <c r="AH15" s="33"/>
      <c r="AI15" s="33"/>
      <c r="AJ15" s="266"/>
    </row>
    <row r="16" spans="1:36" ht="12.75">
      <c r="A16" s="9"/>
      <c r="B16" s="109"/>
      <c r="C16" s="109"/>
      <c r="D16" s="109"/>
      <c r="E16" s="109"/>
      <c r="F16" s="109"/>
      <c r="G16" s="109"/>
      <c r="H16" s="109"/>
      <c r="I16" s="109"/>
      <c r="J16" s="109"/>
      <c r="K16" s="69"/>
      <c r="L16" s="136"/>
      <c r="M16" s="180"/>
      <c r="N16" s="33"/>
      <c r="O16" s="33"/>
      <c r="P16" s="33"/>
      <c r="Q16" s="33"/>
      <c r="R16" s="33"/>
      <c r="S16" s="33"/>
      <c r="T16" s="33"/>
      <c r="U16" s="33"/>
      <c r="V16" s="33"/>
      <c r="W16" s="266"/>
      <c r="AA16" s="33"/>
      <c r="AB16" s="33"/>
      <c r="AC16" s="33"/>
      <c r="AD16" s="33"/>
      <c r="AE16" s="33"/>
      <c r="AF16" s="33"/>
      <c r="AG16" s="33"/>
      <c r="AH16" s="33"/>
      <c r="AI16" s="33"/>
      <c r="AJ16" s="266"/>
    </row>
    <row r="17" spans="1:36" ht="12.75">
      <c r="A17" s="9"/>
      <c r="B17" s="109"/>
      <c r="C17" s="109" t="s">
        <v>188</v>
      </c>
      <c r="D17" s="109"/>
      <c r="E17" s="109">
        <v>25</v>
      </c>
      <c r="F17" s="109"/>
      <c r="G17" s="109"/>
      <c r="H17" s="109"/>
      <c r="I17" s="109"/>
      <c r="J17" s="109">
        <f>E17*G17</f>
        <v>0</v>
      </c>
      <c r="K17" s="69"/>
      <c r="L17" s="136"/>
      <c r="M17" s="180"/>
      <c r="N17" s="33"/>
      <c r="O17" s="33"/>
      <c r="P17" s="33"/>
      <c r="Q17" s="33"/>
      <c r="R17" s="33"/>
      <c r="S17" s="33"/>
      <c r="T17" s="33"/>
      <c r="U17" s="33"/>
      <c r="V17" s="33"/>
      <c r="W17" s="266"/>
      <c r="AA17" s="33"/>
      <c r="AB17" s="33"/>
      <c r="AC17" s="33"/>
      <c r="AD17" s="33"/>
      <c r="AE17" s="33"/>
      <c r="AF17" s="33"/>
      <c r="AG17" s="33"/>
      <c r="AH17" s="33"/>
      <c r="AI17" s="33"/>
      <c r="AJ17" s="266"/>
    </row>
    <row r="18" spans="1:36" ht="12.75">
      <c r="A18" s="9"/>
      <c r="B18" s="109"/>
      <c r="C18" s="109"/>
      <c r="D18" s="109"/>
      <c r="E18" s="109"/>
      <c r="F18" s="109"/>
      <c r="G18" s="109"/>
      <c r="H18" s="109"/>
      <c r="I18" s="109"/>
      <c r="J18" s="109"/>
      <c r="K18" s="69"/>
      <c r="L18" s="136"/>
      <c r="M18" s="180"/>
      <c r="N18" s="33"/>
      <c r="O18" s="33"/>
      <c r="P18" s="33"/>
      <c r="Q18" s="33"/>
      <c r="R18" s="33"/>
      <c r="S18" s="33"/>
      <c r="T18" s="33"/>
      <c r="U18" s="33"/>
      <c r="V18" s="33"/>
      <c r="W18" s="266"/>
      <c r="AA18" s="33"/>
      <c r="AB18" s="33"/>
      <c r="AC18" s="33"/>
      <c r="AD18" s="33"/>
      <c r="AE18" s="33"/>
      <c r="AF18" s="33"/>
      <c r="AG18" s="33"/>
      <c r="AH18" s="33"/>
      <c r="AI18" s="33"/>
      <c r="AJ18" s="266"/>
    </row>
    <row r="19" spans="1:36" ht="12.75">
      <c r="A19" s="9"/>
      <c r="B19" s="109" t="s">
        <v>129</v>
      </c>
      <c r="C19" s="109" t="s">
        <v>189</v>
      </c>
      <c r="D19" s="109"/>
      <c r="E19" s="109"/>
      <c r="F19" s="109"/>
      <c r="G19" s="109"/>
      <c r="H19" s="109"/>
      <c r="I19" s="109"/>
      <c r="J19" s="109"/>
      <c r="K19" s="69"/>
      <c r="L19" s="136"/>
      <c r="M19" s="180"/>
      <c r="N19" s="33"/>
      <c r="O19" s="33"/>
      <c r="P19" s="33"/>
      <c r="Q19" s="33"/>
      <c r="R19" s="33"/>
      <c r="S19" s="33"/>
      <c r="T19" s="33"/>
      <c r="U19" s="33"/>
      <c r="V19" s="33"/>
      <c r="W19" s="266"/>
      <c r="AA19" s="33"/>
      <c r="AB19" s="33"/>
      <c r="AC19" s="33"/>
      <c r="AD19" s="33"/>
      <c r="AE19" s="33"/>
      <c r="AF19" s="33"/>
      <c r="AG19" s="33"/>
      <c r="AH19" s="33"/>
      <c r="AI19" s="33"/>
      <c r="AJ19" s="266"/>
    </row>
    <row r="20" spans="1:36" ht="12.75">
      <c r="A20" s="9"/>
      <c r="B20" s="109"/>
      <c r="C20" s="109"/>
      <c r="D20" s="109"/>
      <c r="E20" s="109"/>
      <c r="F20" s="109"/>
      <c r="G20" s="109"/>
      <c r="H20" s="109"/>
      <c r="I20" s="109"/>
      <c r="J20" s="109"/>
      <c r="K20" s="69"/>
      <c r="L20" s="136"/>
      <c r="M20" s="180"/>
      <c r="N20" s="33"/>
      <c r="O20" s="33"/>
      <c r="P20" s="33"/>
      <c r="Q20" s="33"/>
      <c r="R20" s="33"/>
      <c r="S20" s="33"/>
      <c r="T20" s="33"/>
      <c r="U20" s="33"/>
      <c r="V20" s="33"/>
      <c r="W20" s="266"/>
      <c r="AA20" s="33"/>
      <c r="AB20" s="33"/>
      <c r="AC20" s="33"/>
      <c r="AD20" s="33"/>
      <c r="AE20" s="33"/>
      <c r="AF20" s="33"/>
      <c r="AG20" s="33"/>
      <c r="AH20" s="33"/>
      <c r="AI20" s="33"/>
      <c r="AJ20" s="266"/>
    </row>
    <row r="21" spans="1:36" ht="12.75">
      <c r="A21" s="9"/>
      <c r="B21" s="109"/>
      <c r="C21" s="109" t="s">
        <v>141</v>
      </c>
      <c r="D21" s="109"/>
      <c r="E21" s="109">
        <v>35</v>
      </c>
      <c r="F21" s="109"/>
      <c r="G21" s="109"/>
      <c r="H21" s="109"/>
      <c r="I21" s="109"/>
      <c r="J21" s="109">
        <f>E21*G21</f>
        <v>0</v>
      </c>
      <c r="K21" s="69"/>
      <c r="L21" s="136"/>
      <c r="M21" s="180"/>
      <c r="N21" s="33"/>
      <c r="O21" s="33"/>
      <c r="P21" s="33"/>
      <c r="Q21" s="33"/>
      <c r="R21" s="33"/>
      <c r="S21" s="33"/>
      <c r="T21" s="33"/>
      <c r="U21" s="33"/>
      <c r="V21" s="33"/>
      <c r="W21" s="266"/>
      <c r="AA21" s="33"/>
      <c r="AB21" s="33"/>
      <c r="AC21" s="33"/>
      <c r="AD21" s="33"/>
      <c r="AE21" s="33"/>
      <c r="AF21" s="33"/>
      <c r="AG21" s="33"/>
      <c r="AH21" s="33"/>
      <c r="AI21" s="33"/>
      <c r="AJ21" s="266"/>
    </row>
    <row r="22" spans="1:36" ht="12.75">
      <c r="A22" s="9"/>
      <c r="B22" s="9"/>
      <c r="C22" s="6"/>
      <c r="D22" s="6"/>
      <c r="E22" s="6"/>
      <c r="F22" s="6"/>
      <c r="G22" s="6"/>
      <c r="H22" s="6"/>
      <c r="I22" s="6"/>
      <c r="J22" s="7"/>
      <c r="K22" s="69"/>
      <c r="L22" s="136"/>
      <c r="M22" s="208"/>
      <c r="N22" s="71"/>
      <c r="O22" s="33"/>
      <c r="P22" s="33"/>
      <c r="Q22" s="33"/>
      <c r="R22" s="33"/>
      <c r="S22" s="33"/>
      <c r="T22" s="33"/>
      <c r="U22" s="33"/>
      <c r="W22" s="266"/>
      <c r="AA22" s="71"/>
      <c r="AB22" s="33"/>
      <c r="AC22" s="33"/>
      <c r="AD22" s="33"/>
      <c r="AE22" s="33"/>
      <c r="AF22" s="33"/>
      <c r="AG22" s="33"/>
      <c r="AH22" s="33"/>
      <c r="AJ22" s="266"/>
    </row>
    <row r="23" spans="1:36" ht="12.75">
      <c r="A23" s="4"/>
      <c r="B23" s="4" t="s">
        <v>130</v>
      </c>
      <c r="C23" s="4" t="s">
        <v>698</v>
      </c>
      <c r="D23" s="4"/>
      <c r="E23" s="4"/>
      <c r="F23" s="4"/>
      <c r="G23" s="4"/>
      <c r="H23" s="4"/>
      <c r="I23" s="4"/>
      <c r="J23" s="4"/>
      <c r="K23" s="6"/>
      <c r="L23" s="136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 ht="12.75">
      <c r="A24" s="4"/>
      <c r="B24" s="4"/>
      <c r="C24" s="4" t="s">
        <v>699</v>
      </c>
      <c r="D24" s="4"/>
      <c r="E24" s="4"/>
      <c r="F24" s="4"/>
      <c r="G24" s="4"/>
      <c r="H24" s="4"/>
      <c r="I24" s="4"/>
      <c r="J24" s="4"/>
      <c r="K24" s="6"/>
      <c r="L24" s="136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ht="12.75">
      <c r="A25" s="4"/>
      <c r="B25" s="4"/>
      <c r="C25" s="4" t="s">
        <v>700</v>
      </c>
      <c r="D25" s="4"/>
      <c r="E25" s="4"/>
      <c r="F25" s="4"/>
      <c r="G25" s="4"/>
      <c r="H25" s="4"/>
      <c r="I25" s="4"/>
      <c r="J25" s="4"/>
      <c r="K25" s="6"/>
      <c r="L25" s="136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ht="12.75">
      <c r="A26" s="4"/>
      <c r="B26" s="4"/>
      <c r="C26" s="4" t="s">
        <v>330</v>
      </c>
      <c r="D26" s="4"/>
      <c r="E26" s="4">
        <v>49.61</v>
      </c>
      <c r="F26" s="4"/>
      <c r="G26" s="4"/>
      <c r="H26" s="4"/>
      <c r="I26" s="4"/>
      <c r="J26" s="4"/>
      <c r="K26" s="6"/>
      <c r="L26" s="136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ht="12.75">
      <c r="A27" s="4"/>
      <c r="B27" s="4"/>
      <c r="C27" s="4" t="s">
        <v>331</v>
      </c>
      <c r="D27" s="4"/>
      <c r="E27" s="4">
        <v>179.32</v>
      </c>
      <c r="F27" s="4"/>
      <c r="G27" s="4"/>
      <c r="H27" s="4"/>
      <c r="I27" s="4"/>
      <c r="J27" s="4"/>
      <c r="K27" s="6"/>
      <c r="L27" s="136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ht="12.75">
      <c r="A28" s="4"/>
      <c r="B28" s="4"/>
      <c r="C28" s="4" t="s">
        <v>332</v>
      </c>
      <c r="D28" s="4"/>
      <c r="E28" s="4">
        <v>396.52</v>
      </c>
      <c r="F28" s="4"/>
      <c r="G28" s="4"/>
      <c r="H28" s="4"/>
      <c r="I28" s="4"/>
      <c r="J28" s="4"/>
      <c r="K28" s="6"/>
      <c r="L28" s="136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ht="12.75">
      <c r="A29" s="4"/>
      <c r="B29" s="4"/>
      <c r="C29" s="4" t="s">
        <v>333</v>
      </c>
      <c r="D29" s="4"/>
      <c r="E29" s="4">
        <v>55.59</v>
      </c>
      <c r="F29" s="8"/>
      <c r="G29" s="8"/>
      <c r="H29" s="8"/>
      <c r="I29" s="8"/>
      <c r="J29" s="6"/>
      <c r="K29" s="6"/>
      <c r="L29" s="136"/>
      <c r="M29" s="33"/>
      <c r="N29" s="33"/>
      <c r="O29" s="33"/>
      <c r="P29" s="33"/>
      <c r="Q29" s="33"/>
      <c r="R29" s="198"/>
      <c r="S29" s="198"/>
      <c r="T29" s="198"/>
      <c r="U29" s="198"/>
      <c r="V29" s="33"/>
      <c r="W29" s="33"/>
      <c r="AA29" s="33"/>
      <c r="AB29" s="33"/>
      <c r="AC29" s="33"/>
      <c r="AD29" s="33"/>
      <c r="AE29" s="198"/>
      <c r="AF29" s="198"/>
      <c r="AG29" s="198"/>
      <c r="AH29" s="198"/>
      <c r="AI29" s="33"/>
      <c r="AJ29" s="33"/>
    </row>
    <row r="30" spans="1:36" ht="12.75">
      <c r="A30" s="4"/>
      <c r="B30" s="4"/>
      <c r="C30" s="4"/>
      <c r="D30" s="4"/>
      <c r="E30" s="4"/>
      <c r="F30" s="8"/>
      <c r="G30" s="8"/>
      <c r="H30" s="8"/>
      <c r="I30" s="8"/>
      <c r="J30" s="6"/>
      <c r="K30" s="6"/>
      <c r="L30" s="136"/>
      <c r="M30" s="33"/>
      <c r="N30" s="33"/>
      <c r="O30" s="33"/>
      <c r="P30" s="33"/>
      <c r="Q30" s="33"/>
      <c r="R30" s="198"/>
      <c r="S30" s="198"/>
      <c r="T30" s="198"/>
      <c r="U30" s="198"/>
      <c r="V30" s="33"/>
      <c r="W30" s="33"/>
      <c r="AA30" s="33"/>
      <c r="AB30" s="33"/>
      <c r="AC30" s="33"/>
      <c r="AD30" s="33"/>
      <c r="AE30" s="198"/>
      <c r="AF30" s="198"/>
      <c r="AG30" s="198"/>
      <c r="AH30" s="198"/>
      <c r="AI30" s="33"/>
      <c r="AJ30" s="33"/>
    </row>
    <row r="31" spans="1:36" ht="12.75">
      <c r="A31" s="4"/>
      <c r="B31" s="4"/>
      <c r="C31" s="4" t="s">
        <v>138</v>
      </c>
      <c r="D31" s="4"/>
      <c r="E31" s="4">
        <f>SUM(E26:E29)</f>
        <v>681.0400000000001</v>
      </c>
      <c r="F31" s="4"/>
      <c r="G31" s="4"/>
      <c r="H31" s="4"/>
      <c r="I31" s="4"/>
      <c r="J31" s="4">
        <f>E31*G31</f>
        <v>0</v>
      </c>
      <c r="K31" s="6"/>
      <c r="L31" s="136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6"/>
      <c r="L32" s="13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ht="12.75">
      <c r="A33" s="4"/>
      <c r="B33" s="4" t="s">
        <v>133</v>
      </c>
      <c r="C33" s="4" t="s">
        <v>701</v>
      </c>
      <c r="D33" s="4"/>
      <c r="E33" s="4"/>
      <c r="F33" s="4"/>
      <c r="G33" s="4"/>
      <c r="H33" s="4"/>
      <c r="I33" s="4"/>
      <c r="J33" s="4"/>
      <c r="K33" s="6"/>
      <c r="L33" s="13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ht="12.75">
      <c r="A34" s="4"/>
      <c r="B34" s="4"/>
      <c r="C34" s="4" t="s">
        <v>702</v>
      </c>
      <c r="D34" s="4"/>
      <c r="E34" s="4"/>
      <c r="F34" s="4"/>
      <c r="G34" s="4"/>
      <c r="H34" s="4"/>
      <c r="I34" s="4"/>
      <c r="J34" s="4"/>
      <c r="K34" s="6"/>
      <c r="L34" s="136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ht="12.75">
      <c r="A35" s="4"/>
      <c r="B35" s="4"/>
      <c r="C35" s="4" t="s">
        <v>357</v>
      </c>
      <c r="D35" s="4"/>
      <c r="E35" s="4"/>
      <c r="F35" s="4"/>
      <c r="G35" s="4"/>
      <c r="H35" s="4"/>
      <c r="I35" s="4"/>
      <c r="J35" s="4"/>
      <c r="K35" s="6"/>
      <c r="L35" s="136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 ht="12.75">
      <c r="A36" s="4"/>
      <c r="B36" s="4"/>
      <c r="C36" s="4" t="s">
        <v>703</v>
      </c>
      <c r="D36" s="4"/>
      <c r="E36" s="4"/>
      <c r="F36" s="4"/>
      <c r="G36" s="4"/>
      <c r="H36" s="4"/>
      <c r="I36" s="4"/>
      <c r="J36" s="4"/>
      <c r="K36" s="6"/>
      <c r="L36" s="136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ht="12.75">
      <c r="A37" s="4"/>
      <c r="B37" s="4"/>
      <c r="C37" s="4" t="s">
        <v>334</v>
      </c>
      <c r="D37" s="4"/>
      <c r="E37" s="4"/>
      <c r="F37" s="4"/>
      <c r="G37" s="4"/>
      <c r="H37" s="4"/>
      <c r="I37" s="4"/>
      <c r="J37" s="4"/>
      <c r="K37" s="6"/>
      <c r="L37" s="136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ht="12.75">
      <c r="A38" s="4"/>
      <c r="B38" s="4"/>
      <c r="C38" s="4" t="s">
        <v>335</v>
      </c>
      <c r="D38" s="4"/>
      <c r="E38" s="4">
        <v>5</v>
      </c>
      <c r="F38" s="4"/>
      <c r="G38" s="4"/>
      <c r="H38" s="4"/>
      <c r="I38" s="4"/>
      <c r="J38" s="4"/>
      <c r="K38" s="6"/>
      <c r="L38" s="136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ht="12.75">
      <c r="A39" s="4"/>
      <c r="B39" s="4"/>
      <c r="C39" s="4" t="s">
        <v>336</v>
      </c>
      <c r="D39" s="4"/>
      <c r="E39" s="4">
        <v>14</v>
      </c>
      <c r="F39" s="4"/>
      <c r="G39" s="4"/>
      <c r="H39" s="4"/>
      <c r="I39" s="4"/>
      <c r="J39" s="4"/>
      <c r="K39" s="6"/>
      <c r="L39" s="136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ht="12.75">
      <c r="A40" s="4"/>
      <c r="B40" s="4"/>
      <c r="C40" s="4" t="s">
        <v>337</v>
      </c>
      <c r="D40" s="4"/>
      <c r="E40" s="4">
        <v>18</v>
      </c>
      <c r="F40" s="8"/>
      <c r="G40" s="8"/>
      <c r="H40" s="4"/>
      <c r="I40" s="4"/>
      <c r="J40" s="4"/>
      <c r="K40" s="6"/>
      <c r="L40" s="136"/>
      <c r="M40" s="33"/>
      <c r="N40" s="33"/>
      <c r="O40" s="33"/>
      <c r="P40" s="33"/>
      <c r="Q40" s="33"/>
      <c r="R40" s="198"/>
      <c r="S40" s="198"/>
      <c r="T40" s="33"/>
      <c r="U40" s="33"/>
      <c r="V40" s="33"/>
      <c r="W40" s="33"/>
      <c r="AA40" s="33"/>
      <c r="AB40" s="33"/>
      <c r="AC40" s="33"/>
      <c r="AD40" s="33"/>
      <c r="AE40" s="198"/>
      <c r="AF40" s="198"/>
      <c r="AG40" s="33"/>
      <c r="AH40" s="33"/>
      <c r="AI40" s="33"/>
      <c r="AJ40" s="33"/>
    </row>
    <row r="41" spans="1:3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6"/>
      <c r="L41" s="136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ht="12.75">
      <c r="A42" s="4"/>
      <c r="B42" s="4"/>
      <c r="C42" s="4" t="s">
        <v>141</v>
      </c>
      <c r="D42" s="4"/>
      <c r="E42" s="4">
        <f>SUM(E38:E41)</f>
        <v>37</v>
      </c>
      <c r="F42" s="4"/>
      <c r="G42" s="4"/>
      <c r="H42" s="4"/>
      <c r="I42" s="4"/>
      <c r="J42" s="4">
        <f>E42*G42</f>
        <v>0</v>
      </c>
      <c r="K42" s="6"/>
      <c r="L42" s="136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6"/>
      <c r="L43" s="136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ht="12.75">
      <c r="A44" s="4"/>
      <c r="B44" s="4" t="s">
        <v>136</v>
      </c>
      <c r="C44" s="4" t="s">
        <v>704</v>
      </c>
      <c r="D44" s="4"/>
      <c r="E44" s="4"/>
      <c r="F44" s="4"/>
      <c r="G44" s="4"/>
      <c r="H44" s="4"/>
      <c r="I44" s="4"/>
      <c r="J44" s="4"/>
      <c r="K44" s="4"/>
      <c r="L44" s="136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ht="12.75">
      <c r="A45" s="4"/>
      <c r="B45" s="4"/>
      <c r="C45" s="4" t="s">
        <v>705</v>
      </c>
      <c r="D45" s="4"/>
      <c r="E45" s="4"/>
      <c r="F45" s="4"/>
      <c r="G45" s="4"/>
      <c r="H45" s="4"/>
      <c r="I45" s="4"/>
      <c r="J45" s="4"/>
      <c r="K45" s="4"/>
      <c r="L45" s="136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ht="12.75">
      <c r="A46" s="4"/>
      <c r="B46" s="4"/>
      <c r="C46" s="4" t="s">
        <v>706</v>
      </c>
      <c r="D46" s="4"/>
      <c r="E46" s="4"/>
      <c r="F46" s="4"/>
      <c r="G46" s="4"/>
      <c r="H46" s="4"/>
      <c r="I46" s="4"/>
      <c r="J46" s="4"/>
      <c r="K46" s="4"/>
      <c r="L46" s="136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6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1:36" ht="12.75">
      <c r="A48" s="4"/>
      <c r="B48" s="4"/>
      <c r="C48" s="4" t="s">
        <v>330</v>
      </c>
      <c r="D48" s="4"/>
      <c r="E48" s="4">
        <v>49.61</v>
      </c>
      <c r="F48" s="4"/>
      <c r="G48" s="4"/>
      <c r="H48" s="4"/>
      <c r="I48" s="4"/>
      <c r="J48" s="4"/>
      <c r="K48" s="4"/>
      <c r="L48" s="6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36" ht="12.75">
      <c r="A49" s="4"/>
      <c r="B49" s="4"/>
      <c r="C49" s="4" t="s">
        <v>331</v>
      </c>
      <c r="D49" s="4"/>
      <c r="E49" s="4">
        <v>170.32</v>
      </c>
      <c r="F49" s="4"/>
      <c r="G49" s="4"/>
      <c r="H49" s="4"/>
      <c r="I49" s="4"/>
      <c r="J49" s="4"/>
      <c r="K49" s="4"/>
      <c r="L49" s="6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ht="12.75">
      <c r="A50" s="4"/>
      <c r="B50" s="4"/>
      <c r="C50" s="4" t="s">
        <v>332</v>
      </c>
      <c r="D50" s="4"/>
      <c r="E50" s="4">
        <v>396.52</v>
      </c>
      <c r="F50" s="4"/>
      <c r="G50" s="4"/>
      <c r="H50" s="4"/>
      <c r="I50" s="4"/>
      <c r="J50" s="4"/>
      <c r="K50" s="4"/>
      <c r="L50" s="6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ht="12.75">
      <c r="A51" s="4"/>
      <c r="B51" s="4"/>
      <c r="C51" s="4" t="s">
        <v>333</v>
      </c>
      <c r="D51" s="4"/>
      <c r="E51" s="4">
        <v>156.66</v>
      </c>
      <c r="F51" s="8"/>
      <c r="G51" s="8"/>
      <c r="H51" s="8"/>
      <c r="I51" s="8"/>
      <c r="J51" s="6"/>
      <c r="K51" s="4"/>
      <c r="L51" s="6"/>
      <c r="M51" s="33"/>
      <c r="N51" s="33"/>
      <c r="O51" s="33"/>
      <c r="P51" s="33"/>
      <c r="Q51" s="33"/>
      <c r="R51" s="198"/>
      <c r="S51" s="198"/>
      <c r="T51" s="198"/>
      <c r="U51" s="198"/>
      <c r="V51" s="33"/>
      <c r="W51" s="33"/>
      <c r="AA51" s="33"/>
      <c r="AB51" s="33"/>
      <c r="AC51" s="33"/>
      <c r="AD51" s="33"/>
      <c r="AE51" s="198"/>
      <c r="AF51" s="198"/>
      <c r="AG51" s="198"/>
      <c r="AH51" s="198"/>
      <c r="AI51" s="33"/>
      <c r="AJ51" s="33"/>
    </row>
    <row r="52" spans="1:36" ht="12.75">
      <c r="A52" s="4"/>
      <c r="B52" s="4"/>
      <c r="C52" s="4"/>
      <c r="D52" s="4"/>
      <c r="E52" s="4"/>
      <c r="F52" s="8"/>
      <c r="G52" s="8"/>
      <c r="H52" s="8"/>
      <c r="I52" s="8"/>
      <c r="J52" s="6"/>
      <c r="K52" s="4"/>
      <c r="L52" s="6"/>
      <c r="M52" s="33"/>
      <c r="N52" s="33"/>
      <c r="O52" s="33"/>
      <c r="P52" s="33"/>
      <c r="Q52" s="33"/>
      <c r="R52" s="198"/>
      <c r="S52" s="198"/>
      <c r="T52" s="198"/>
      <c r="U52" s="198"/>
      <c r="V52" s="33"/>
      <c r="W52" s="33"/>
      <c r="AA52" s="33"/>
      <c r="AB52" s="33"/>
      <c r="AC52" s="33"/>
      <c r="AD52" s="33"/>
      <c r="AE52" s="198"/>
      <c r="AF52" s="198"/>
      <c r="AG52" s="198"/>
      <c r="AH52" s="198"/>
      <c r="AI52" s="33"/>
      <c r="AJ52" s="33"/>
    </row>
    <row r="53" spans="1:36" ht="12.75">
      <c r="A53" s="4"/>
      <c r="B53" s="4"/>
      <c r="C53" s="4" t="s">
        <v>138</v>
      </c>
      <c r="D53" s="4"/>
      <c r="E53" s="4">
        <f>SUM(E48:E51)</f>
        <v>773.11</v>
      </c>
      <c r="F53" s="4"/>
      <c r="G53" s="4"/>
      <c r="H53" s="4"/>
      <c r="I53" s="4"/>
      <c r="J53" s="4">
        <f>E53*G53</f>
        <v>0</v>
      </c>
      <c r="K53" s="4"/>
      <c r="L53" s="6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6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ht="12.75">
      <c r="A55" s="4"/>
      <c r="B55" s="4" t="s">
        <v>142</v>
      </c>
      <c r="C55" s="4" t="s">
        <v>707</v>
      </c>
      <c r="D55" s="4"/>
      <c r="E55" s="4"/>
      <c r="F55" s="4"/>
      <c r="G55" s="4"/>
      <c r="H55" s="4"/>
      <c r="I55" s="4"/>
      <c r="J55" s="4"/>
      <c r="K55" s="4"/>
      <c r="L55" s="6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ht="12.75">
      <c r="A56" s="4"/>
      <c r="B56" s="4"/>
      <c r="C56" s="4" t="s">
        <v>708</v>
      </c>
      <c r="D56" s="4"/>
      <c r="E56" s="4"/>
      <c r="F56" s="4"/>
      <c r="G56" s="4"/>
      <c r="H56" s="4"/>
      <c r="I56" s="4"/>
      <c r="J56" s="4"/>
      <c r="K56" s="4"/>
      <c r="L56" s="6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ht="12.75">
      <c r="A58" s="4"/>
      <c r="B58" s="4"/>
      <c r="C58" s="4" t="s">
        <v>138</v>
      </c>
      <c r="D58" s="4"/>
      <c r="E58" s="4">
        <f>E53</f>
        <v>773.11</v>
      </c>
      <c r="F58" s="4"/>
      <c r="G58" s="4"/>
      <c r="H58" s="4"/>
      <c r="I58" s="4"/>
      <c r="J58" s="6">
        <f>E58*G58</f>
        <v>0</v>
      </c>
      <c r="K58" s="69"/>
      <c r="L58" s="6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266"/>
      <c r="AA58" s="33"/>
      <c r="AB58" s="33"/>
      <c r="AC58" s="33"/>
      <c r="AD58" s="33"/>
      <c r="AE58" s="33"/>
      <c r="AF58" s="33"/>
      <c r="AG58" s="33"/>
      <c r="AH58" s="33"/>
      <c r="AI58" s="33"/>
      <c r="AJ58" s="266"/>
    </row>
    <row r="59" spans="1:36" ht="12.75">
      <c r="A59" s="4"/>
      <c r="B59" s="4"/>
      <c r="C59" s="4"/>
      <c r="D59" s="4"/>
      <c r="E59" s="4"/>
      <c r="F59" s="4"/>
      <c r="G59" s="4"/>
      <c r="H59" s="4"/>
      <c r="I59" s="4"/>
      <c r="J59" s="6"/>
      <c r="K59" s="69"/>
      <c r="L59" s="6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266"/>
      <c r="AA59" s="33"/>
      <c r="AB59" s="33"/>
      <c r="AC59" s="33"/>
      <c r="AD59" s="33"/>
      <c r="AE59" s="33"/>
      <c r="AF59" s="33"/>
      <c r="AG59" s="33"/>
      <c r="AH59" s="33"/>
      <c r="AI59" s="33"/>
      <c r="AJ59" s="266"/>
    </row>
    <row r="60" spans="1:36" ht="12.75">
      <c r="A60" s="4"/>
      <c r="B60" s="4" t="s">
        <v>143</v>
      </c>
      <c r="C60" s="4" t="s">
        <v>514</v>
      </c>
      <c r="D60" s="4"/>
      <c r="E60" s="4"/>
      <c r="F60" s="4"/>
      <c r="G60" s="4"/>
      <c r="H60" s="4"/>
      <c r="I60" s="6"/>
      <c r="J60" s="6"/>
      <c r="K60" s="69"/>
      <c r="L60" s="6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266"/>
      <c r="AA60" s="33"/>
      <c r="AB60" s="33"/>
      <c r="AC60" s="33"/>
      <c r="AD60" s="33"/>
      <c r="AE60" s="33"/>
      <c r="AF60" s="33"/>
      <c r="AG60" s="33"/>
      <c r="AH60" s="33"/>
      <c r="AI60" s="33"/>
      <c r="AJ60" s="266"/>
    </row>
    <row r="61" spans="1:36" ht="12.75">
      <c r="A61" s="4"/>
      <c r="B61" s="4"/>
      <c r="C61" s="4" t="s">
        <v>196</v>
      </c>
      <c r="D61" s="4"/>
      <c r="E61" s="4"/>
      <c r="F61" s="4"/>
      <c r="G61" s="4"/>
      <c r="H61" s="4"/>
      <c r="J61" s="6"/>
      <c r="K61" s="69"/>
      <c r="L61" s="4"/>
      <c r="M61" s="33"/>
      <c r="N61" s="33"/>
      <c r="O61" s="33"/>
      <c r="P61" s="33"/>
      <c r="Q61" s="33"/>
      <c r="R61" s="33"/>
      <c r="S61" s="33"/>
      <c r="T61" s="33"/>
      <c r="V61" s="33"/>
      <c r="W61" s="266"/>
      <c r="AA61" s="33"/>
      <c r="AB61" s="33"/>
      <c r="AC61" s="33"/>
      <c r="AD61" s="33"/>
      <c r="AE61" s="33"/>
      <c r="AF61" s="33"/>
      <c r="AG61" s="33"/>
      <c r="AI61" s="33"/>
      <c r="AJ61" s="266"/>
    </row>
    <row r="62" spans="1:36" ht="12.75">
      <c r="A62" s="4"/>
      <c r="B62" s="4"/>
      <c r="C62" s="4" t="s">
        <v>515</v>
      </c>
      <c r="D62" s="4"/>
      <c r="E62" s="4"/>
      <c r="F62" s="4"/>
      <c r="G62" s="4"/>
      <c r="H62" s="4"/>
      <c r="J62" s="6"/>
      <c r="K62" s="69"/>
      <c r="L62" s="4"/>
      <c r="M62" s="33"/>
      <c r="N62" s="33"/>
      <c r="O62" s="33"/>
      <c r="P62" s="33"/>
      <c r="Q62" s="33"/>
      <c r="R62" s="33"/>
      <c r="S62" s="33"/>
      <c r="T62" s="33"/>
      <c r="V62" s="33"/>
      <c r="W62" s="266"/>
      <c r="AA62" s="33"/>
      <c r="AB62" s="33"/>
      <c r="AC62" s="33"/>
      <c r="AD62" s="33"/>
      <c r="AE62" s="33"/>
      <c r="AF62" s="33"/>
      <c r="AG62" s="33"/>
      <c r="AI62" s="33"/>
      <c r="AJ62" s="266"/>
    </row>
    <row r="63" spans="1:36" ht="12.75">
      <c r="A63" s="4"/>
      <c r="B63" s="4"/>
      <c r="C63" s="4" t="s">
        <v>197</v>
      </c>
      <c r="D63" s="4"/>
      <c r="E63" s="4"/>
      <c r="F63" s="4"/>
      <c r="G63" s="4"/>
      <c r="H63" s="4"/>
      <c r="J63" s="6"/>
      <c r="K63" s="69"/>
      <c r="L63" s="4"/>
      <c r="M63" s="33"/>
      <c r="N63" s="33"/>
      <c r="O63" s="33"/>
      <c r="P63" s="33"/>
      <c r="Q63" s="33"/>
      <c r="R63" s="33"/>
      <c r="S63" s="33"/>
      <c r="T63" s="33"/>
      <c r="V63" s="33"/>
      <c r="W63" s="266"/>
      <c r="AA63" s="33"/>
      <c r="AB63" s="33"/>
      <c r="AC63" s="33"/>
      <c r="AD63" s="33"/>
      <c r="AE63" s="33"/>
      <c r="AF63" s="33"/>
      <c r="AG63" s="33"/>
      <c r="AI63" s="33"/>
      <c r="AJ63" s="266"/>
    </row>
    <row r="64" spans="1:36" ht="12.75">
      <c r="A64" s="4"/>
      <c r="B64" s="4"/>
      <c r="C64" s="4" t="s">
        <v>198</v>
      </c>
      <c r="D64" s="4"/>
      <c r="E64" s="4"/>
      <c r="F64" s="4"/>
      <c r="G64" s="4"/>
      <c r="H64" s="4"/>
      <c r="J64" s="6"/>
      <c r="K64" s="69"/>
      <c r="L64" s="4"/>
      <c r="M64" s="33"/>
      <c r="N64" s="33"/>
      <c r="O64" s="33"/>
      <c r="P64" s="33"/>
      <c r="Q64" s="33"/>
      <c r="R64" s="33"/>
      <c r="S64" s="33"/>
      <c r="T64" s="33"/>
      <c r="V64" s="33"/>
      <c r="W64" s="266"/>
      <c r="AA64" s="33"/>
      <c r="AB64" s="33"/>
      <c r="AC64" s="33"/>
      <c r="AD64" s="33"/>
      <c r="AE64" s="33"/>
      <c r="AF64" s="33"/>
      <c r="AG64" s="33"/>
      <c r="AI64" s="33"/>
      <c r="AJ64" s="266"/>
    </row>
    <row r="65" spans="1:36" ht="12.75">
      <c r="A65" s="4"/>
      <c r="B65" s="4"/>
      <c r="C65" s="4"/>
      <c r="D65" s="4"/>
      <c r="E65" s="4"/>
      <c r="F65" s="4"/>
      <c r="G65" s="4"/>
      <c r="H65" s="4"/>
      <c r="J65" s="6"/>
      <c r="K65" s="69"/>
      <c r="L65" s="4"/>
      <c r="M65" s="33"/>
      <c r="N65" s="33"/>
      <c r="O65" s="33"/>
      <c r="P65" s="33"/>
      <c r="Q65" s="33"/>
      <c r="R65" s="33"/>
      <c r="S65" s="33"/>
      <c r="T65" s="33"/>
      <c r="V65" s="33"/>
      <c r="W65" s="266"/>
      <c r="AA65" s="33"/>
      <c r="AB65" s="33"/>
      <c r="AC65" s="33"/>
      <c r="AD65" s="33"/>
      <c r="AE65" s="33"/>
      <c r="AF65" s="33"/>
      <c r="AG65" s="33"/>
      <c r="AI65" s="33"/>
      <c r="AJ65" s="266"/>
    </row>
    <row r="66" spans="1:36" ht="12.75">
      <c r="A66" s="4"/>
      <c r="B66" s="7"/>
      <c r="C66" s="4" t="s">
        <v>527</v>
      </c>
      <c r="D66" s="4"/>
      <c r="E66" s="4">
        <v>1</v>
      </c>
      <c r="F66" s="4"/>
      <c r="G66" s="4"/>
      <c r="H66" s="4"/>
      <c r="J66" s="6">
        <f>E66*G66</f>
        <v>0</v>
      </c>
      <c r="K66" s="69"/>
      <c r="L66" s="42"/>
      <c r="M66" s="33"/>
      <c r="O66" s="33"/>
      <c r="P66" s="33"/>
      <c r="Q66" s="33"/>
      <c r="R66" s="33"/>
      <c r="S66" s="33"/>
      <c r="T66" s="33"/>
      <c r="V66" s="33"/>
      <c r="W66" s="266"/>
      <c r="AB66" s="33"/>
      <c r="AC66" s="33"/>
      <c r="AD66" s="33"/>
      <c r="AE66" s="33"/>
      <c r="AF66" s="33"/>
      <c r="AG66" s="33"/>
      <c r="AI66" s="33"/>
      <c r="AJ66" s="266"/>
    </row>
    <row r="67" spans="1:36" ht="12.75">
      <c r="A67" s="4"/>
      <c r="B67" s="7"/>
      <c r="C67" s="4" t="s">
        <v>154</v>
      </c>
      <c r="D67" s="4"/>
      <c r="E67" s="4">
        <v>1</v>
      </c>
      <c r="F67" s="4"/>
      <c r="G67" s="4"/>
      <c r="H67" s="4"/>
      <c r="J67" s="6">
        <f>E67*G67</f>
        <v>0</v>
      </c>
      <c r="K67" s="69"/>
      <c r="O67" s="33"/>
      <c r="P67" s="33"/>
      <c r="Q67" s="33"/>
      <c r="R67" s="33"/>
      <c r="S67" s="33"/>
      <c r="T67" s="33"/>
      <c r="V67" s="33"/>
      <c r="W67" s="266"/>
      <c r="AB67" s="33"/>
      <c r="AC67" s="33"/>
      <c r="AD67" s="33"/>
      <c r="AE67" s="33"/>
      <c r="AF67" s="33"/>
      <c r="AG67" s="33"/>
      <c r="AI67" s="33"/>
      <c r="AJ67" s="266"/>
    </row>
    <row r="68" spans="1:36" ht="12.75">
      <c r="A68" s="4"/>
      <c r="B68" s="7"/>
      <c r="C68" s="4"/>
      <c r="D68" s="4"/>
      <c r="E68" s="4"/>
      <c r="F68" s="4"/>
      <c r="G68" s="4"/>
      <c r="H68" s="4"/>
      <c r="J68" s="6"/>
      <c r="K68" s="69"/>
      <c r="O68" s="33"/>
      <c r="P68" s="33"/>
      <c r="Q68" s="33"/>
      <c r="R68" s="33"/>
      <c r="S68" s="33"/>
      <c r="T68" s="33"/>
      <c r="V68" s="33"/>
      <c r="W68" s="266"/>
      <c r="AB68" s="33"/>
      <c r="AC68" s="33"/>
      <c r="AD68" s="33"/>
      <c r="AE68" s="33"/>
      <c r="AF68" s="33"/>
      <c r="AG68" s="33"/>
      <c r="AI68" s="33"/>
      <c r="AJ68" s="266"/>
    </row>
    <row r="69" spans="1:35" ht="13.5" thickBot="1">
      <c r="A69" s="4"/>
      <c r="B69" s="13" t="s">
        <v>338</v>
      </c>
      <c r="C69" s="13"/>
      <c r="D69" s="13"/>
      <c r="E69" s="13"/>
      <c r="F69" s="13"/>
      <c r="G69" s="13"/>
      <c r="H69" s="13"/>
      <c r="I69" s="13"/>
      <c r="J69" s="13">
        <f>SUM(J17:J67)</f>
        <v>0</v>
      </c>
      <c r="L69" s="6"/>
      <c r="M69" s="33"/>
      <c r="N69" s="71"/>
      <c r="O69" s="71"/>
      <c r="P69" s="71"/>
      <c r="Q69" s="71"/>
      <c r="R69" s="71"/>
      <c r="S69" s="71"/>
      <c r="T69" s="71"/>
      <c r="U69" s="71"/>
      <c r="V69" s="71"/>
      <c r="AA69" s="71"/>
      <c r="AB69" s="71"/>
      <c r="AC69" s="71"/>
      <c r="AD69" s="71"/>
      <c r="AE69" s="71"/>
      <c r="AF69" s="71"/>
      <c r="AG69" s="71"/>
      <c r="AH69" s="71"/>
      <c r="AI69" s="71"/>
    </row>
    <row r="70" spans="1:13" ht="12.75">
      <c r="A70" s="4"/>
      <c r="L70" s="6"/>
      <c r="M70" s="268"/>
    </row>
    <row r="71" spans="1:13" ht="12.75">
      <c r="A71" s="4"/>
      <c r="L71" s="6"/>
      <c r="M71" s="97"/>
    </row>
    <row r="72" spans="1:13" ht="12.75">
      <c r="A72" s="4"/>
      <c r="L72" s="6"/>
      <c r="M72" s="268"/>
    </row>
    <row r="73" spans="1:13" ht="12.75">
      <c r="A73" s="4"/>
      <c r="L73" s="6"/>
      <c r="M73" s="217"/>
    </row>
    <row r="74" spans="12:13" ht="12.75">
      <c r="L74" s="6"/>
      <c r="M74" s="267"/>
    </row>
    <row r="75" spans="12:13" ht="12.75">
      <c r="L75" s="6"/>
      <c r="M75" s="267"/>
    </row>
    <row r="76" spans="12:13" ht="12.75">
      <c r="L76" s="6"/>
      <c r="M76" s="267"/>
    </row>
    <row r="77" spans="12:13" ht="12.75">
      <c r="L77" s="6"/>
      <c r="M77" s="267"/>
    </row>
    <row r="78" spans="12:13" ht="12.75">
      <c r="L78" s="6"/>
      <c r="M78" s="193"/>
    </row>
    <row r="79" spans="12:13" ht="12.75">
      <c r="L79" s="6"/>
      <c r="M79" s="193"/>
    </row>
    <row r="80" spans="12:13" ht="12.75">
      <c r="L80" s="6"/>
      <c r="M80" s="273"/>
    </row>
    <row r="81" spans="12:13" ht="12.75">
      <c r="L81" s="6"/>
      <c r="M81" s="273"/>
    </row>
    <row r="82" spans="12:13" ht="12.75">
      <c r="L82" s="9"/>
      <c r="M82" s="273"/>
    </row>
    <row r="83" spans="12:13" ht="12.75">
      <c r="L83" s="9"/>
      <c r="M83" s="273"/>
    </row>
    <row r="84" spans="12:13" ht="12.75">
      <c r="L84" s="9"/>
      <c r="M84" s="273"/>
    </row>
    <row r="85" spans="12:13" ht="12.75">
      <c r="L85" s="6"/>
      <c r="M85" s="273"/>
    </row>
    <row r="86" spans="12:13" ht="12.75">
      <c r="L86" s="6"/>
      <c r="M86" s="33"/>
    </row>
    <row r="87" spans="12:13" ht="12.75">
      <c r="L87" s="24"/>
      <c r="M87" s="71"/>
    </row>
    <row r="88" spans="12:13" ht="12.75">
      <c r="L88" s="24"/>
      <c r="M88" s="33"/>
    </row>
    <row r="89" spans="12:13" ht="12.75">
      <c r="L89" s="24"/>
      <c r="M89" s="268"/>
    </row>
    <row r="90" spans="12:13" ht="12.75">
      <c r="L90" s="24"/>
      <c r="M90" s="217"/>
    </row>
    <row r="91" spans="12:13" ht="12.75">
      <c r="L91" s="6"/>
      <c r="M91" s="33"/>
    </row>
    <row r="92" spans="12:13" ht="12.75">
      <c r="L92" s="6"/>
      <c r="M92" s="33"/>
    </row>
    <row r="93" spans="12:13" ht="12.75">
      <c r="L93" s="6"/>
      <c r="M93" s="33"/>
    </row>
    <row r="94" spans="12:13" ht="12.75">
      <c r="L94" s="6"/>
      <c r="M94" s="274"/>
    </row>
    <row r="95" spans="12:13" ht="12.75">
      <c r="L95" s="6"/>
      <c r="M95" s="274"/>
    </row>
    <row r="96" spans="12:13" ht="12.75">
      <c r="L96" s="6"/>
      <c r="M96" s="274"/>
    </row>
    <row r="97" spans="12:13" ht="12.75">
      <c r="L97" s="6"/>
      <c r="M97" s="274"/>
    </row>
    <row r="98" spans="12:13" ht="12.75">
      <c r="L98" s="6"/>
      <c r="M98" s="274"/>
    </row>
    <row r="99" spans="12:13" ht="12.75">
      <c r="L99" s="6"/>
      <c r="M99" s="274"/>
    </row>
    <row r="100" ht="12.75">
      <c r="L100" s="7"/>
    </row>
    <row r="101" ht="12.75">
      <c r="L101" s="7"/>
    </row>
    <row r="102" ht="12.75">
      <c r="L102" s="7"/>
    </row>
    <row r="103" ht="12.75">
      <c r="L103" s="7"/>
    </row>
    <row r="104" ht="12.75">
      <c r="L104" s="7"/>
    </row>
    <row r="105" ht="12.75">
      <c r="L105" s="7"/>
    </row>
    <row r="106" ht="12.75">
      <c r="L106" s="7"/>
    </row>
    <row r="107" ht="12.75">
      <c r="L107" s="7"/>
    </row>
    <row r="108" ht="12.75">
      <c r="L108" s="7"/>
    </row>
    <row r="109" ht="12.75">
      <c r="L109" s="7"/>
    </row>
    <row r="110" ht="12.75">
      <c r="L110" s="7"/>
    </row>
    <row r="111" ht="12.75">
      <c r="L111" s="7"/>
    </row>
    <row r="112" ht="12.75">
      <c r="L112" s="7"/>
    </row>
    <row r="113" ht="12.75">
      <c r="L113" s="7"/>
    </row>
    <row r="114" ht="12.75">
      <c r="L114" s="7"/>
    </row>
    <row r="115" spans="12:13" ht="12.75">
      <c r="L115" s="125"/>
      <c r="M115" s="193"/>
    </row>
    <row r="116" spans="12:13" ht="12.75">
      <c r="L116" s="125"/>
      <c r="M116" s="193"/>
    </row>
    <row r="117" ht="12.75">
      <c r="L117" s="7"/>
    </row>
    <row r="118" ht="12.75">
      <c r="L118" s="7"/>
    </row>
    <row r="119" ht="12.75">
      <c r="L119" s="7"/>
    </row>
    <row r="120" ht="12.75">
      <c r="L120" s="7"/>
    </row>
    <row r="121" ht="12.75">
      <c r="L121" s="7"/>
    </row>
    <row r="122" ht="12.75">
      <c r="L122" s="7"/>
    </row>
    <row r="123" ht="12.75">
      <c r="L123" s="7"/>
    </row>
    <row r="124" ht="12.75">
      <c r="L124" s="7"/>
    </row>
    <row r="125" ht="12.75">
      <c r="L125" s="7"/>
    </row>
    <row r="126" ht="12.75">
      <c r="L126" s="7"/>
    </row>
    <row r="127" ht="12.75">
      <c r="L127" s="7"/>
    </row>
    <row r="128" ht="12.75">
      <c r="L128" s="7"/>
    </row>
    <row r="129" ht="12.75">
      <c r="L129" s="7"/>
    </row>
    <row r="130" ht="12.75">
      <c r="L130" s="7"/>
    </row>
    <row r="131" ht="12.75">
      <c r="L131" s="7"/>
    </row>
    <row r="132" ht="12.75">
      <c r="L132" s="7"/>
    </row>
    <row r="133" ht="12.75">
      <c r="L133" s="7"/>
    </row>
    <row r="134" ht="12.75">
      <c r="L134" s="7"/>
    </row>
    <row r="135" ht="12.75">
      <c r="L135" s="7"/>
    </row>
    <row r="136" ht="12.75">
      <c r="L136" s="7"/>
    </row>
    <row r="137" ht="12.75">
      <c r="L137" s="7"/>
    </row>
    <row r="138" ht="12.75">
      <c r="L138" s="7"/>
    </row>
    <row r="139" ht="12.75">
      <c r="L139" s="7"/>
    </row>
    <row r="140" ht="12.75">
      <c r="L140" s="7"/>
    </row>
    <row r="141" ht="12.75">
      <c r="L141" s="7"/>
    </row>
    <row r="142" ht="12.75">
      <c r="L142" s="7"/>
    </row>
    <row r="143" ht="12.75">
      <c r="L143" s="7"/>
    </row>
    <row r="144" ht="12.75">
      <c r="L144" s="7"/>
    </row>
    <row r="145" ht="12.75">
      <c r="L145" s="7"/>
    </row>
    <row r="146" ht="12.75">
      <c r="L146" s="7"/>
    </row>
    <row r="147" ht="12.75">
      <c r="L147" s="7"/>
    </row>
    <row r="148" ht="12.75">
      <c r="L148" s="7"/>
    </row>
    <row r="149" ht="12.75">
      <c r="L149" s="7"/>
    </row>
    <row r="150" ht="12.75">
      <c r="L150" s="7"/>
    </row>
    <row r="151" ht="12.75">
      <c r="L151" s="7"/>
    </row>
    <row r="152" ht="12.75">
      <c r="L152" s="7"/>
    </row>
    <row r="153" ht="12.75">
      <c r="L153" s="7"/>
    </row>
    <row r="154" ht="12.75">
      <c r="L154" s="7"/>
    </row>
    <row r="155" ht="12.75">
      <c r="L155" s="7"/>
    </row>
    <row r="156" ht="12.75">
      <c r="L156" s="7"/>
    </row>
    <row r="157" ht="12.75">
      <c r="L157" s="7"/>
    </row>
    <row r="158" ht="12.75">
      <c r="L158" s="7"/>
    </row>
    <row r="159" ht="12.75">
      <c r="L159" s="7"/>
    </row>
    <row r="160" ht="12.75">
      <c r="L160" s="7"/>
    </row>
    <row r="161" ht="12.75">
      <c r="L161" s="7"/>
    </row>
    <row r="162" ht="12.75">
      <c r="L162" s="7"/>
    </row>
    <row r="163" ht="12.75">
      <c r="L163" s="7"/>
    </row>
    <row r="164" ht="12.75">
      <c r="L164" s="7"/>
    </row>
    <row r="165" ht="12.75">
      <c r="L165" s="7"/>
    </row>
    <row r="166" ht="12.75">
      <c r="L166" s="7"/>
    </row>
    <row r="167" ht="12.75">
      <c r="L167" s="7"/>
    </row>
    <row r="168" ht="12.75">
      <c r="L168" s="7"/>
    </row>
    <row r="169" ht="12.75">
      <c r="L169" s="7"/>
    </row>
    <row r="170" ht="12.75">
      <c r="L170" s="7"/>
    </row>
    <row r="171" ht="12.75">
      <c r="L171" s="7"/>
    </row>
    <row r="172" ht="12.75">
      <c r="L172" s="7"/>
    </row>
    <row r="173" ht="12.75">
      <c r="L173" s="7"/>
    </row>
    <row r="174" ht="12.75">
      <c r="L174" s="7"/>
    </row>
    <row r="175" ht="12.75">
      <c r="L175" s="7"/>
    </row>
    <row r="176" ht="12.75">
      <c r="L176" s="7"/>
    </row>
    <row r="177" ht="12.75">
      <c r="L177" s="7"/>
    </row>
    <row r="178" ht="12.75">
      <c r="L178" s="7"/>
    </row>
    <row r="179" ht="12.75">
      <c r="L179" s="7"/>
    </row>
    <row r="180" ht="12.75">
      <c r="L180" s="7"/>
    </row>
    <row r="181" ht="12.75">
      <c r="L181" s="7"/>
    </row>
    <row r="182" ht="12.75">
      <c r="L182" s="7"/>
    </row>
    <row r="183" ht="12.75">
      <c r="L183" s="7"/>
    </row>
    <row r="184" ht="12.75">
      <c r="L184" s="7"/>
    </row>
    <row r="185" ht="12.75">
      <c r="L185" s="7"/>
    </row>
    <row r="186" ht="12.75">
      <c r="L186" s="7"/>
    </row>
    <row r="187" ht="12.75">
      <c r="L187" s="7"/>
    </row>
    <row r="188" ht="12.75">
      <c r="L188" s="7"/>
    </row>
    <row r="189" ht="12.75">
      <c r="L189" s="7"/>
    </row>
    <row r="190" ht="12.75">
      <c r="L190" s="7"/>
    </row>
    <row r="191" ht="12.75">
      <c r="L191" s="7"/>
    </row>
    <row r="192" ht="12.75">
      <c r="L192" s="7"/>
    </row>
    <row r="193" ht="12.75">
      <c r="L193" s="7"/>
    </row>
    <row r="194" ht="12.75">
      <c r="L194" s="7"/>
    </row>
    <row r="195" ht="12.75">
      <c r="L195" s="7"/>
    </row>
    <row r="196" ht="12.75">
      <c r="L196" s="7"/>
    </row>
    <row r="197" ht="12.75">
      <c r="L197" s="7"/>
    </row>
    <row r="198" ht="12.75">
      <c r="L198" s="7"/>
    </row>
    <row r="199" ht="12.75">
      <c r="L199" s="7"/>
    </row>
    <row r="200" ht="12.75">
      <c r="L200" s="7"/>
    </row>
    <row r="201" ht="12.75">
      <c r="L201" s="7"/>
    </row>
    <row r="202" ht="12.75">
      <c r="L202" s="7"/>
    </row>
    <row r="203" ht="12.75">
      <c r="L203" s="7"/>
    </row>
    <row r="204" ht="12.75">
      <c r="L204" s="7"/>
    </row>
    <row r="205" ht="12.75">
      <c r="L205" s="7"/>
    </row>
    <row r="206" ht="12.75">
      <c r="L206" s="7"/>
    </row>
    <row r="207" ht="12.75">
      <c r="L207" s="7"/>
    </row>
    <row r="208" ht="12.75">
      <c r="L208" s="7"/>
    </row>
    <row r="209" ht="12.75">
      <c r="L209" s="7"/>
    </row>
    <row r="210" ht="12.75">
      <c r="L210" s="7"/>
    </row>
    <row r="211" ht="12.75">
      <c r="L211" s="7"/>
    </row>
    <row r="212" ht="12.75">
      <c r="L212" s="7"/>
    </row>
    <row r="213" ht="12.75">
      <c r="L213" s="7"/>
    </row>
    <row r="214" ht="12.75">
      <c r="L214" s="7"/>
    </row>
    <row r="215" ht="12.75">
      <c r="L215" s="7"/>
    </row>
    <row r="216" ht="12.75">
      <c r="L216" s="7"/>
    </row>
    <row r="217" ht="12.75">
      <c r="L217" s="7"/>
    </row>
    <row r="218" ht="12.75">
      <c r="L218" s="7"/>
    </row>
    <row r="219" ht="12.75">
      <c r="L219" s="7"/>
    </row>
    <row r="220" ht="12.75">
      <c r="L220" s="7"/>
    </row>
    <row r="221" ht="12.75">
      <c r="L221" s="7"/>
    </row>
    <row r="222" ht="12.75">
      <c r="L222" s="7"/>
    </row>
    <row r="223" ht="12.75">
      <c r="L223" s="7"/>
    </row>
    <row r="224" ht="12.75">
      <c r="L224" s="7"/>
    </row>
    <row r="225" ht="12.75">
      <c r="L225" s="7"/>
    </row>
    <row r="226" ht="12.75">
      <c r="L226" s="7"/>
    </row>
    <row r="227" ht="12.75">
      <c r="L227" s="7"/>
    </row>
    <row r="228" ht="12.75">
      <c r="L228" s="7"/>
    </row>
    <row r="229" ht="12.75">
      <c r="L229" s="7"/>
    </row>
    <row r="230" ht="12.75">
      <c r="L230" s="7"/>
    </row>
    <row r="231" ht="12.75">
      <c r="L231" s="7"/>
    </row>
    <row r="232" ht="12.75">
      <c r="L232" s="7"/>
    </row>
    <row r="233" ht="12.75">
      <c r="L233" s="7"/>
    </row>
    <row r="234" ht="12.75">
      <c r="L234" s="7"/>
    </row>
    <row r="235" ht="12.75">
      <c r="L235" s="7"/>
    </row>
    <row r="236" ht="12.75">
      <c r="L236" s="7"/>
    </row>
    <row r="237" ht="12.75">
      <c r="L237" s="7"/>
    </row>
    <row r="238" ht="12.75">
      <c r="L238" s="7"/>
    </row>
    <row r="239" ht="12.75">
      <c r="L239" s="7"/>
    </row>
    <row r="240" ht="12.75">
      <c r="L240" s="7"/>
    </row>
    <row r="241" ht="12.75">
      <c r="L241" s="7"/>
    </row>
    <row r="242" ht="12.75">
      <c r="L242" s="7"/>
    </row>
    <row r="243" ht="12.75">
      <c r="L243" s="7"/>
    </row>
    <row r="244" ht="12.75">
      <c r="L244" s="7"/>
    </row>
    <row r="245" ht="12.75">
      <c r="L245" s="7"/>
    </row>
    <row r="246" ht="12.75">
      <c r="L246" s="7"/>
    </row>
    <row r="247" ht="12.75">
      <c r="L247" s="7"/>
    </row>
    <row r="248" ht="12.75">
      <c r="L248" s="7"/>
    </row>
    <row r="249" ht="12.75">
      <c r="L249" s="7"/>
    </row>
    <row r="250" ht="12.75">
      <c r="L250" s="7"/>
    </row>
    <row r="251" ht="12.75">
      <c r="L251" s="7"/>
    </row>
    <row r="252" ht="12.75">
      <c r="L252" s="7"/>
    </row>
    <row r="253" ht="12.75">
      <c r="L253" s="7"/>
    </row>
    <row r="254" ht="12.75">
      <c r="L254" s="7"/>
    </row>
    <row r="255" ht="12.75">
      <c r="L255" s="7"/>
    </row>
    <row r="256" ht="12.75">
      <c r="L256" s="21"/>
    </row>
    <row r="257" ht="12.75">
      <c r="L257" s="21"/>
    </row>
    <row r="258" ht="12.75">
      <c r="L258" s="21"/>
    </row>
    <row r="259" ht="12.75">
      <c r="L259" s="21"/>
    </row>
    <row r="260" ht="12.75">
      <c r="L260" s="21"/>
    </row>
    <row r="261" ht="12.75">
      <c r="L261" s="21"/>
    </row>
    <row r="262" ht="12.75">
      <c r="L262" s="21"/>
    </row>
    <row r="263" ht="12.75">
      <c r="L263" s="21"/>
    </row>
    <row r="264" ht="12.75">
      <c r="L264" s="21"/>
    </row>
    <row r="265" ht="12.75">
      <c r="L265" s="21"/>
    </row>
    <row r="266" ht="12.75">
      <c r="L266" s="21"/>
    </row>
    <row r="267" ht="12.75">
      <c r="L267" s="21"/>
    </row>
    <row r="268" ht="12.75">
      <c r="L268" s="21"/>
    </row>
    <row r="269" ht="12.75">
      <c r="L269" s="21"/>
    </row>
    <row r="270" ht="12.75">
      <c r="L270" s="21"/>
    </row>
    <row r="271" ht="12.75">
      <c r="L271" s="21"/>
    </row>
    <row r="272" ht="12.75">
      <c r="L272" s="21"/>
    </row>
    <row r="273" ht="12.75">
      <c r="L273" s="21"/>
    </row>
    <row r="274" ht="12.75">
      <c r="L274" s="21"/>
    </row>
    <row r="275" ht="12.75">
      <c r="L275" s="33"/>
    </row>
    <row r="276" ht="12.75">
      <c r="L276" s="7"/>
    </row>
    <row r="277" ht="12.75">
      <c r="L277" s="7"/>
    </row>
    <row r="278" ht="12.75">
      <c r="L278" s="7"/>
    </row>
    <row r="279" ht="12.75">
      <c r="L279" s="7"/>
    </row>
    <row r="280" ht="12.75">
      <c r="L280" s="7"/>
    </row>
    <row r="281" ht="12.75">
      <c r="L281" s="7"/>
    </row>
    <row r="282" ht="12.75">
      <c r="L282" s="7"/>
    </row>
    <row r="283" ht="12.75">
      <c r="L283" s="7"/>
    </row>
    <row r="284" ht="12.75">
      <c r="L284" s="7"/>
    </row>
    <row r="285" ht="12.75">
      <c r="L285" s="7"/>
    </row>
    <row r="286" ht="12.75">
      <c r="L286" s="7"/>
    </row>
    <row r="287" ht="12.75">
      <c r="L287" s="7"/>
    </row>
    <row r="288" ht="12.75">
      <c r="L288" s="7"/>
    </row>
    <row r="289" ht="12.75">
      <c r="L289" s="7"/>
    </row>
    <row r="290" ht="12.75">
      <c r="L290" s="7"/>
    </row>
    <row r="291" ht="12.75">
      <c r="L291" s="7"/>
    </row>
    <row r="292" ht="12.75">
      <c r="L292" s="7"/>
    </row>
    <row r="293" ht="12.75">
      <c r="L293" s="7"/>
    </row>
    <row r="294" ht="12.75">
      <c r="L294" s="7"/>
    </row>
    <row r="295" ht="12.75">
      <c r="L295" s="7"/>
    </row>
    <row r="296" ht="12.75">
      <c r="L296" s="7"/>
    </row>
    <row r="297" ht="12.75">
      <c r="L297" s="7"/>
    </row>
    <row r="298" ht="12.75">
      <c r="L298" s="7"/>
    </row>
    <row r="299" ht="12.75">
      <c r="L299" s="7"/>
    </row>
    <row r="300" ht="12.75">
      <c r="L300" s="7"/>
    </row>
    <row r="301" ht="12.75">
      <c r="L301" s="7"/>
    </row>
    <row r="302" ht="12.75">
      <c r="L302" s="7"/>
    </row>
    <row r="303" ht="12.75">
      <c r="L303" s="7"/>
    </row>
    <row r="304" ht="12.75">
      <c r="L304" s="7"/>
    </row>
    <row r="305" ht="12.75">
      <c r="L305" s="7"/>
    </row>
    <row r="306" ht="12.75">
      <c r="L306" s="7"/>
    </row>
    <row r="307" ht="12.75">
      <c r="L307" s="7"/>
    </row>
    <row r="308" ht="12.75">
      <c r="L308" s="7"/>
    </row>
    <row r="309" ht="12.75">
      <c r="L309" s="7"/>
    </row>
    <row r="310" ht="12.75">
      <c r="L310" s="7"/>
    </row>
    <row r="311" ht="12.75">
      <c r="L311" s="7"/>
    </row>
    <row r="312" ht="12.75">
      <c r="L312" s="7"/>
    </row>
    <row r="313" ht="12.75">
      <c r="L313" s="7"/>
    </row>
    <row r="314" ht="12.75">
      <c r="L314" s="7"/>
    </row>
    <row r="315" ht="12.75">
      <c r="L315" s="7"/>
    </row>
    <row r="316" ht="12.75">
      <c r="L316" s="7"/>
    </row>
    <row r="317" ht="12.75">
      <c r="L317" s="7"/>
    </row>
    <row r="318" ht="12.75">
      <c r="L318" s="7"/>
    </row>
    <row r="319" ht="12.75">
      <c r="L319" s="7"/>
    </row>
    <row r="320" ht="12.75">
      <c r="L320" s="7"/>
    </row>
    <row r="321" ht="12.75">
      <c r="L321" s="7"/>
    </row>
    <row r="322" ht="12.75">
      <c r="L322" s="7"/>
    </row>
    <row r="323" ht="12.75">
      <c r="L323" s="7"/>
    </row>
    <row r="324" ht="12.75">
      <c r="L324" s="7"/>
    </row>
    <row r="325" ht="12.75">
      <c r="L325" s="7"/>
    </row>
    <row r="326" ht="12.75">
      <c r="L326" s="7"/>
    </row>
    <row r="327" ht="12.75">
      <c r="L327" s="7"/>
    </row>
    <row r="328" ht="12.75">
      <c r="L328" s="7"/>
    </row>
    <row r="329" ht="12.75">
      <c r="L329" s="7"/>
    </row>
    <row r="330" ht="12.75">
      <c r="L330" s="7"/>
    </row>
    <row r="331" ht="12.75">
      <c r="L331" s="7"/>
    </row>
    <row r="332" ht="12.75">
      <c r="L332" s="7"/>
    </row>
    <row r="333" ht="12.75">
      <c r="L333" s="7"/>
    </row>
    <row r="334" ht="12.75">
      <c r="L334" s="7"/>
    </row>
    <row r="335" ht="12.75">
      <c r="L335" s="7"/>
    </row>
    <row r="336" ht="12.75">
      <c r="L336" s="7"/>
    </row>
    <row r="337" ht="12.75">
      <c r="L337" s="7"/>
    </row>
    <row r="338" ht="12.75">
      <c r="L338" s="7"/>
    </row>
    <row r="339" ht="12.75">
      <c r="L339" s="7"/>
    </row>
    <row r="340" ht="12.75">
      <c r="L340" s="7"/>
    </row>
    <row r="341" ht="12.75">
      <c r="L341" s="7"/>
    </row>
    <row r="342" ht="12.75">
      <c r="L342" s="7"/>
    </row>
    <row r="343" ht="12.75">
      <c r="L343" s="7"/>
    </row>
    <row r="344" ht="12.75">
      <c r="L344" s="7"/>
    </row>
    <row r="345" ht="12.75">
      <c r="L345" s="7"/>
    </row>
    <row r="346" ht="12.75">
      <c r="L346" s="7"/>
    </row>
    <row r="347" ht="12.75">
      <c r="L347" s="7"/>
    </row>
    <row r="348" ht="12.75">
      <c r="L348" s="7"/>
    </row>
    <row r="349" ht="12.75">
      <c r="L349" s="7"/>
    </row>
    <row r="350" ht="12.75">
      <c r="L350" s="7"/>
    </row>
    <row r="351" ht="12.75">
      <c r="L351" s="7"/>
    </row>
    <row r="352" ht="12.75">
      <c r="L352" s="7"/>
    </row>
    <row r="353" ht="12.75">
      <c r="L353" s="7"/>
    </row>
    <row r="354" ht="12.75">
      <c r="L354" s="7"/>
    </row>
    <row r="355" ht="12.75">
      <c r="L355" s="7"/>
    </row>
    <row r="356" ht="12.75">
      <c r="L356" s="7"/>
    </row>
    <row r="357" ht="12.75">
      <c r="L357" s="7"/>
    </row>
    <row r="358" ht="12.75">
      <c r="L358" s="7"/>
    </row>
    <row r="359" ht="12.75">
      <c r="L359" s="7"/>
    </row>
    <row r="360" ht="12.75">
      <c r="L360" s="7"/>
    </row>
    <row r="361" ht="12.75">
      <c r="L361" s="7"/>
    </row>
    <row r="362" ht="12.75">
      <c r="L362" s="7"/>
    </row>
    <row r="363" ht="12.75">
      <c r="L363" s="7"/>
    </row>
    <row r="364" ht="12.75">
      <c r="L364" s="7"/>
    </row>
    <row r="365" ht="12.75">
      <c r="L365" s="7"/>
    </row>
    <row r="366" ht="12.75">
      <c r="L366" s="7"/>
    </row>
    <row r="367" ht="12.75">
      <c r="L367" s="7"/>
    </row>
    <row r="368" ht="12.75">
      <c r="L368" s="7"/>
    </row>
    <row r="369" ht="12.75">
      <c r="L369" s="7"/>
    </row>
    <row r="370" ht="12.75">
      <c r="L370" s="7"/>
    </row>
    <row r="371" ht="12.75">
      <c r="L371" s="7"/>
    </row>
    <row r="372" ht="12.75">
      <c r="L372" s="7"/>
    </row>
    <row r="373" ht="12.75">
      <c r="L373" s="7"/>
    </row>
    <row r="374" ht="12.75">
      <c r="L374" s="7"/>
    </row>
    <row r="375" ht="12.75">
      <c r="L375" s="7"/>
    </row>
    <row r="376" ht="12.75">
      <c r="L376" s="7"/>
    </row>
    <row r="377" ht="12.75">
      <c r="L377" s="7"/>
    </row>
    <row r="378" ht="12.75">
      <c r="L378" s="7"/>
    </row>
    <row r="379" ht="12.75">
      <c r="L379" s="7"/>
    </row>
    <row r="380" ht="12.75">
      <c r="L380" s="7"/>
    </row>
    <row r="381" ht="12.75">
      <c r="L381" s="7"/>
    </row>
    <row r="382" ht="12.75">
      <c r="L382" s="7"/>
    </row>
    <row r="383" ht="12.75">
      <c r="L383" s="7"/>
    </row>
    <row r="384" ht="12.75">
      <c r="L384" s="7"/>
    </row>
    <row r="385" ht="12.75">
      <c r="L385" s="7"/>
    </row>
    <row r="386" ht="12.75">
      <c r="L386" s="7"/>
    </row>
    <row r="387" ht="12.75">
      <c r="L387" s="7"/>
    </row>
    <row r="388" ht="12.75">
      <c r="L388" s="7"/>
    </row>
    <row r="389" ht="12.75">
      <c r="L389" s="7"/>
    </row>
    <row r="390" ht="12.75">
      <c r="L390" s="7"/>
    </row>
    <row r="391" ht="12.75">
      <c r="L391" s="7"/>
    </row>
    <row r="392" ht="12.75">
      <c r="L392" s="7"/>
    </row>
    <row r="393" ht="12.75">
      <c r="L393" s="7"/>
    </row>
    <row r="394" ht="12.75">
      <c r="L394" s="7"/>
    </row>
    <row r="395" ht="12.75">
      <c r="L395" s="7"/>
    </row>
    <row r="396" ht="12.75">
      <c r="L396" s="7"/>
    </row>
    <row r="397" ht="12.75">
      <c r="L397" s="7"/>
    </row>
    <row r="398" ht="12.75">
      <c r="L398" s="7"/>
    </row>
    <row r="399" ht="12.75">
      <c r="L399" s="7"/>
    </row>
    <row r="400" ht="12.75">
      <c r="L400" s="7"/>
    </row>
    <row r="401" ht="12.75">
      <c r="L401" s="7"/>
    </row>
    <row r="402" ht="12.75">
      <c r="L402" s="7"/>
    </row>
    <row r="403" ht="12.75">
      <c r="L403" s="7"/>
    </row>
    <row r="404" ht="12.75">
      <c r="L404" s="7"/>
    </row>
    <row r="405" ht="12.75">
      <c r="L405" s="7"/>
    </row>
    <row r="406" ht="12.75">
      <c r="L406" s="7"/>
    </row>
    <row r="407" ht="12.75">
      <c r="L407" s="7"/>
    </row>
    <row r="408" ht="12.75">
      <c r="L408" s="7"/>
    </row>
    <row r="409" ht="12.75">
      <c r="L409" s="7"/>
    </row>
    <row r="410" ht="12.75">
      <c r="L410" s="7"/>
    </row>
    <row r="411" ht="12.75">
      <c r="L411" s="7"/>
    </row>
    <row r="412" ht="12.75">
      <c r="L412" s="7"/>
    </row>
    <row r="413" ht="12.75">
      <c r="L413" s="7"/>
    </row>
    <row r="414" ht="12.75">
      <c r="L414" s="7"/>
    </row>
    <row r="415" ht="12.75">
      <c r="L415" s="7"/>
    </row>
    <row r="416" ht="12.75">
      <c r="L416" s="7"/>
    </row>
    <row r="417" ht="12.75">
      <c r="L417" s="7"/>
    </row>
    <row r="418" ht="12.75">
      <c r="L418" s="7"/>
    </row>
    <row r="419" ht="12.75">
      <c r="L419" s="7"/>
    </row>
    <row r="420" ht="12.75">
      <c r="L420" s="7"/>
    </row>
    <row r="421" ht="12.75">
      <c r="L421" s="7"/>
    </row>
    <row r="422" ht="12.75">
      <c r="L422" s="7"/>
    </row>
    <row r="423" ht="12.75">
      <c r="L423" s="7"/>
    </row>
    <row r="424" ht="12.75">
      <c r="L424" s="7"/>
    </row>
    <row r="425" ht="12.75">
      <c r="L425" s="7"/>
    </row>
    <row r="426" ht="12.75">
      <c r="L426" s="7"/>
    </row>
    <row r="427" ht="12.75">
      <c r="L427" s="7"/>
    </row>
    <row r="428" ht="12.75">
      <c r="L428" s="7"/>
    </row>
    <row r="429" ht="12.75">
      <c r="L429" s="7"/>
    </row>
    <row r="430" ht="12.75">
      <c r="L430" s="7"/>
    </row>
    <row r="431" ht="12.75">
      <c r="L431" s="7"/>
    </row>
    <row r="432" ht="12.75">
      <c r="L432" s="7"/>
    </row>
    <row r="433" ht="12.75">
      <c r="L433" s="7"/>
    </row>
    <row r="434" ht="12.75">
      <c r="L434" s="7"/>
    </row>
    <row r="435" ht="12.75">
      <c r="L435" s="7"/>
    </row>
    <row r="436" ht="12.75">
      <c r="L436" s="7"/>
    </row>
    <row r="437" ht="12.75">
      <c r="L437" s="7"/>
    </row>
    <row r="438" ht="12.75">
      <c r="L438" s="7"/>
    </row>
    <row r="439" ht="12.75">
      <c r="L439" s="7"/>
    </row>
    <row r="440" ht="12.75">
      <c r="L440" s="7"/>
    </row>
    <row r="441" ht="12.75">
      <c r="L441" s="7"/>
    </row>
    <row r="442" ht="12.75">
      <c r="L442" s="7"/>
    </row>
    <row r="443" ht="12.75">
      <c r="L443" s="7"/>
    </row>
    <row r="444" ht="12.75">
      <c r="L444" s="7"/>
    </row>
    <row r="445" ht="12.75">
      <c r="L445" s="7"/>
    </row>
    <row r="446" ht="12.75">
      <c r="L446" s="7"/>
    </row>
    <row r="447" ht="12.75">
      <c r="L447" s="7"/>
    </row>
    <row r="448" ht="12.75">
      <c r="L448" s="7"/>
    </row>
    <row r="449" ht="12.75">
      <c r="L449" s="7"/>
    </row>
    <row r="450" ht="12.75">
      <c r="L450" s="7"/>
    </row>
    <row r="451" ht="12.75">
      <c r="L451" s="7"/>
    </row>
    <row r="452" ht="12.75">
      <c r="L452" s="7"/>
    </row>
    <row r="453" ht="12.75">
      <c r="L453" s="7"/>
    </row>
    <row r="454" ht="12.75">
      <c r="L454" s="7"/>
    </row>
    <row r="455" ht="12.75">
      <c r="L455" s="7"/>
    </row>
    <row r="456" ht="12.75">
      <c r="L456" s="7"/>
    </row>
    <row r="457" ht="12.75">
      <c r="L457" s="7"/>
    </row>
    <row r="458" ht="12.75">
      <c r="L458" s="7"/>
    </row>
    <row r="459" ht="12.75">
      <c r="L459" s="7"/>
    </row>
    <row r="460" ht="12.75">
      <c r="L460" s="7"/>
    </row>
    <row r="461" ht="12.75">
      <c r="L461" s="7"/>
    </row>
    <row r="462" ht="12.75">
      <c r="L462" s="7"/>
    </row>
    <row r="463" ht="12.75">
      <c r="L463" s="7"/>
    </row>
    <row r="464" ht="12.75">
      <c r="L464" s="7"/>
    </row>
    <row r="465" ht="12.75">
      <c r="L465" s="7"/>
    </row>
    <row r="466" ht="12.75">
      <c r="L466" s="7"/>
    </row>
    <row r="467" ht="12.75">
      <c r="L467" s="7"/>
    </row>
    <row r="468" ht="12.75">
      <c r="L468" s="7"/>
    </row>
    <row r="469" ht="12.75">
      <c r="L469" s="7"/>
    </row>
    <row r="470" ht="12.75">
      <c r="L470" s="7"/>
    </row>
    <row r="471" ht="12.75">
      <c r="L471" s="7"/>
    </row>
    <row r="472" ht="12.75">
      <c r="L472" s="7"/>
    </row>
    <row r="473" ht="12.75">
      <c r="L473" s="7"/>
    </row>
    <row r="474" ht="12.75">
      <c r="L474" s="7"/>
    </row>
    <row r="475" ht="12.75">
      <c r="L475" s="7"/>
    </row>
    <row r="476" ht="12.75">
      <c r="L476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B1" sqref="B1"/>
    </sheetView>
  </sheetViews>
  <sheetFormatPr defaultColWidth="11.375" defaultRowHeight="12.75"/>
  <cols>
    <col min="1" max="1" width="10.875" style="276" customWidth="1"/>
  </cols>
  <sheetData>
    <row r="1" spans="2:11" ht="12.75">
      <c r="B1" s="4" t="s">
        <v>745</v>
      </c>
      <c r="C1" s="5" t="s">
        <v>383</v>
      </c>
      <c r="D1" s="5"/>
      <c r="E1" s="5"/>
      <c r="F1" s="4"/>
      <c r="G1" s="5"/>
      <c r="H1" s="4"/>
      <c r="I1" s="6"/>
      <c r="J1" s="6"/>
      <c r="K1" s="4" t="s">
        <v>178</v>
      </c>
    </row>
    <row r="2" spans="2:11" ht="12.75">
      <c r="B2" s="4"/>
      <c r="C2" s="5"/>
      <c r="D2" s="5"/>
      <c r="E2" s="5"/>
      <c r="F2" s="4"/>
      <c r="G2" s="5"/>
      <c r="H2" s="4"/>
      <c r="I2" s="6"/>
      <c r="J2" s="6"/>
      <c r="K2" s="4" t="s">
        <v>5</v>
      </c>
    </row>
    <row r="3" spans="2:11" ht="12.75">
      <c r="B3" s="4"/>
      <c r="C3" s="48" t="s">
        <v>85</v>
      </c>
      <c r="D3" s="48"/>
      <c r="E3" s="26"/>
      <c r="F3" s="48"/>
      <c r="G3" s="48"/>
      <c r="H3" s="48"/>
      <c r="I3" s="48"/>
      <c r="J3" s="6"/>
      <c r="K3" s="53"/>
    </row>
    <row r="4" spans="2:11" ht="12.75">
      <c r="B4" s="4"/>
      <c r="C4" s="48" t="s">
        <v>86</v>
      </c>
      <c r="D4" s="48"/>
      <c r="E4" s="26"/>
      <c r="F4" s="48"/>
      <c r="G4" s="48"/>
      <c r="H4" s="48"/>
      <c r="I4" s="8"/>
      <c r="J4" s="6"/>
      <c r="K4" s="4"/>
    </row>
    <row r="5" spans="2:11" ht="12.75">
      <c r="B5" s="4"/>
      <c r="C5" s="48" t="s">
        <v>165</v>
      </c>
      <c r="D5" s="48"/>
      <c r="E5" s="26"/>
      <c r="F5" s="48"/>
      <c r="G5" s="48"/>
      <c r="H5" s="48"/>
      <c r="I5" s="8"/>
      <c r="J5" s="6"/>
      <c r="K5" s="4"/>
    </row>
    <row r="6" spans="2:11" ht="12.75">
      <c r="B6" s="4"/>
      <c r="C6" s="6" t="s">
        <v>166</v>
      </c>
      <c r="D6" s="6"/>
      <c r="E6" s="6"/>
      <c r="F6" s="6"/>
      <c r="G6" s="6"/>
      <c r="H6" s="6"/>
      <c r="I6" s="6"/>
      <c r="J6" s="6"/>
      <c r="K6" s="4"/>
    </row>
    <row r="7" spans="2:11" ht="12.75">
      <c r="B7" s="4"/>
      <c r="C7" s="36" t="s">
        <v>167</v>
      </c>
      <c r="D7" s="36"/>
      <c r="E7" s="27"/>
      <c r="F7" s="37"/>
      <c r="G7" s="36"/>
      <c r="H7" s="36"/>
      <c r="I7" s="36"/>
      <c r="J7" s="6"/>
      <c r="K7" s="4"/>
    </row>
    <row r="8" spans="2:11" ht="12.75">
      <c r="B8" s="4"/>
      <c r="C8" s="36" t="s">
        <v>168</v>
      </c>
      <c r="D8" s="36"/>
      <c r="E8" s="27"/>
      <c r="F8" s="37"/>
      <c r="G8" s="36"/>
      <c r="H8" s="36"/>
      <c r="I8" s="36"/>
      <c r="J8" s="6"/>
      <c r="K8" s="4"/>
    </row>
    <row r="9" spans="2:11" ht="12.75">
      <c r="B9" s="4"/>
      <c r="C9" s="36"/>
      <c r="D9" s="36"/>
      <c r="E9" s="27"/>
      <c r="F9" s="37"/>
      <c r="G9" s="36"/>
      <c r="H9" s="36"/>
      <c r="I9" s="36"/>
      <c r="J9" s="6"/>
      <c r="K9" s="4"/>
    </row>
    <row r="10" spans="2:11" ht="12.75">
      <c r="B10" s="6"/>
      <c r="C10" s="6"/>
      <c r="D10" s="6"/>
      <c r="E10" s="6"/>
      <c r="F10" s="6"/>
      <c r="G10" s="6"/>
      <c r="H10" s="6"/>
      <c r="I10" s="6"/>
      <c r="J10" s="7"/>
      <c r="K10" s="69"/>
    </row>
    <row r="11" spans="2:11" ht="12.75">
      <c r="B11" s="6"/>
      <c r="C11" s="149" t="s">
        <v>203</v>
      </c>
      <c r="D11" s="149"/>
      <c r="E11" s="149" t="s">
        <v>204</v>
      </c>
      <c r="F11" s="149"/>
      <c r="G11" s="149" t="s">
        <v>205</v>
      </c>
      <c r="H11" s="149"/>
      <c r="I11" s="149"/>
      <c r="J11" s="149" t="s">
        <v>206</v>
      </c>
      <c r="K11" s="5"/>
    </row>
    <row r="12" spans="2:11" ht="12.75">
      <c r="B12" s="6"/>
      <c r="C12" s="6"/>
      <c r="D12" s="6"/>
      <c r="E12" s="6"/>
      <c r="F12" s="6"/>
      <c r="G12" s="6"/>
      <c r="H12" s="6"/>
      <c r="I12" s="6"/>
      <c r="J12" s="7"/>
      <c r="K12" s="69"/>
    </row>
    <row r="13" spans="2:11" ht="16.5">
      <c r="B13" s="163" t="s">
        <v>111</v>
      </c>
      <c r="C13" s="6" t="s">
        <v>376</v>
      </c>
      <c r="D13" s="6"/>
      <c r="E13" s="162"/>
      <c r="F13" s="6"/>
      <c r="G13" s="162"/>
      <c r="H13" s="6"/>
      <c r="I13" s="6"/>
      <c r="J13" s="6"/>
      <c r="K13" s="69"/>
    </row>
    <row r="14" spans="2:11" ht="16.5">
      <c r="B14" s="163"/>
      <c r="C14" s="6" t="s">
        <v>709</v>
      </c>
      <c r="D14" s="6"/>
      <c r="E14" s="162"/>
      <c r="F14" s="6"/>
      <c r="G14" s="162"/>
      <c r="H14" s="6"/>
      <c r="I14" s="6"/>
      <c r="J14" s="6"/>
      <c r="K14" s="69"/>
    </row>
    <row r="15" spans="2:11" ht="12.75">
      <c r="B15" s="4"/>
      <c r="C15" s="6" t="s">
        <v>710</v>
      </c>
      <c r="D15" s="6"/>
      <c r="E15" s="162"/>
      <c r="F15" s="6"/>
      <c r="G15" s="162"/>
      <c r="H15" s="6"/>
      <c r="I15" s="6"/>
      <c r="J15" s="6"/>
      <c r="K15" s="69"/>
    </row>
    <row r="16" spans="2:11" ht="12.75">
      <c r="B16" s="4"/>
      <c r="C16" s="6">
        <v>14.64</v>
      </c>
      <c r="D16" s="3"/>
      <c r="E16" s="162"/>
      <c r="F16" s="6"/>
      <c r="G16" s="162"/>
      <c r="H16" s="6"/>
      <c r="I16" s="6"/>
      <c r="J16" s="6"/>
      <c r="K16" s="69"/>
    </row>
    <row r="17" spans="2:11" ht="12.75">
      <c r="B17" s="4"/>
      <c r="C17" s="6">
        <v>3.16</v>
      </c>
      <c r="D17" s="3"/>
      <c r="E17" s="162"/>
      <c r="F17" s="6"/>
      <c r="G17" s="162"/>
      <c r="H17" s="6"/>
      <c r="I17" s="6"/>
      <c r="J17" s="6"/>
      <c r="K17" s="69"/>
    </row>
    <row r="18" spans="2:11" ht="12.75">
      <c r="B18" s="6"/>
      <c r="C18" s="8">
        <f>SUM(C16:C17)</f>
        <v>17.8</v>
      </c>
      <c r="D18" s="3"/>
      <c r="E18" s="8"/>
      <c r="F18" s="8"/>
      <c r="G18" s="8"/>
      <c r="H18" s="8"/>
      <c r="I18" s="8"/>
      <c r="J18" s="6"/>
      <c r="K18" s="69"/>
    </row>
    <row r="19" spans="2:11" ht="12.75">
      <c r="B19" s="6"/>
      <c r="C19" s="8" t="s">
        <v>711</v>
      </c>
      <c r="D19" s="8"/>
      <c r="E19" s="3">
        <f>C18*0.6*0.8</f>
        <v>8.544</v>
      </c>
      <c r="F19" s="8"/>
      <c r="G19" s="8"/>
      <c r="H19" s="8"/>
      <c r="I19" s="8"/>
      <c r="J19" s="6"/>
      <c r="K19" s="69"/>
    </row>
    <row r="20" spans="2:11" ht="12.75">
      <c r="B20" s="6"/>
      <c r="C20" s="8" t="s">
        <v>146</v>
      </c>
      <c r="D20" s="8"/>
      <c r="E20" s="8">
        <f>SUM(E18:E19)</f>
        <v>8.544</v>
      </c>
      <c r="F20" s="8"/>
      <c r="G20" s="8"/>
      <c r="H20" s="8"/>
      <c r="I20" s="8"/>
      <c r="J20" s="6">
        <f>E20*G20</f>
        <v>0</v>
      </c>
      <c r="K20" s="69"/>
    </row>
    <row r="21" spans="2:11" ht="12.75">
      <c r="B21" s="6"/>
      <c r="C21" s="8"/>
      <c r="D21" s="8"/>
      <c r="E21" s="8"/>
      <c r="F21" s="8"/>
      <c r="G21" s="8"/>
      <c r="H21" s="8"/>
      <c r="I21" s="8"/>
      <c r="J21" s="6"/>
      <c r="K21" s="69"/>
    </row>
    <row r="22" spans="2:11" ht="12.75">
      <c r="B22" s="6"/>
      <c r="C22" s="8"/>
      <c r="D22" s="8"/>
      <c r="E22" s="8"/>
      <c r="F22" s="8"/>
      <c r="G22" s="8"/>
      <c r="H22" s="8"/>
      <c r="I22" s="8"/>
      <c r="J22" s="6"/>
      <c r="K22" s="69"/>
    </row>
    <row r="23" spans="2:11" ht="12.75">
      <c r="B23" s="4" t="s">
        <v>129</v>
      </c>
      <c r="C23" s="4" t="s">
        <v>572</v>
      </c>
      <c r="D23" s="4"/>
      <c r="E23" s="4"/>
      <c r="F23" s="4"/>
      <c r="G23" s="4"/>
      <c r="H23" s="4"/>
      <c r="I23" s="4"/>
      <c r="J23" s="4"/>
      <c r="K23" s="69"/>
    </row>
    <row r="24" spans="2:11" ht="12.75">
      <c r="B24" s="4"/>
      <c r="C24" s="4" t="s">
        <v>539</v>
      </c>
      <c r="D24" s="4"/>
      <c r="E24" s="4"/>
      <c r="F24" s="4"/>
      <c r="G24" s="4"/>
      <c r="H24" s="4"/>
      <c r="I24" s="4"/>
      <c r="J24" s="4"/>
      <c r="K24" s="69"/>
    </row>
    <row r="25" spans="2:11" ht="12.75">
      <c r="B25" s="4"/>
      <c r="C25" s="4" t="s">
        <v>263</v>
      </c>
      <c r="D25" s="4"/>
      <c r="E25" s="4"/>
      <c r="F25" s="4"/>
      <c r="G25" s="4"/>
      <c r="H25" s="4"/>
      <c r="I25" s="4"/>
      <c r="J25" s="4"/>
      <c r="K25" s="69"/>
    </row>
    <row r="26" spans="2:11" ht="12.75">
      <c r="B26" s="4"/>
      <c r="C26" s="337" t="s">
        <v>483</v>
      </c>
      <c r="D26" s="337"/>
      <c r="E26" s="337"/>
      <c r="F26" s="337"/>
      <c r="G26" s="337"/>
      <c r="H26" s="337"/>
      <c r="I26" s="337"/>
      <c r="J26" s="337"/>
      <c r="K26" s="69"/>
    </row>
    <row r="27" spans="2:11" ht="12.75">
      <c r="B27" s="4"/>
      <c r="C27" s="337">
        <v>190.47</v>
      </c>
      <c r="D27" s="337"/>
      <c r="E27" s="337"/>
      <c r="F27" s="337"/>
      <c r="G27" s="337"/>
      <c r="H27" s="337"/>
      <c r="I27" s="337"/>
      <c r="J27" s="4"/>
      <c r="K27" s="69"/>
    </row>
    <row r="28" spans="2:11" ht="12.75">
      <c r="B28" s="4"/>
      <c r="C28" s="337"/>
      <c r="D28" s="337"/>
      <c r="E28" s="337"/>
      <c r="F28" s="337"/>
      <c r="G28" s="337"/>
      <c r="H28" s="337"/>
      <c r="I28" s="337"/>
      <c r="J28" s="4"/>
      <c r="K28" s="69"/>
    </row>
    <row r="29" spans="2:11" ht="12.75">
      <c r="B29" s="4"/>
      <c r="C29" s="4" t="s">
        <v>138</v>
      </c>
      <c r="D29" s="4"/>
      <c r="E29" s="4">
        <v>190.47</v>
      </c>
      <c r="F29" s="4"/>
      <c r="G29" s="4"/>
      <c r="H29" s="4"/>
      <c r="I29" s="4"/>
      <c r="J29" s="4">
        <f>E29*G29</f>
        <v>0</v>
      </c>
      <c r="K29" s="69"/>
    </row>
    <row r="30" spans="2:11" ht="12.75">
      <c r="B30" s="4"/>
      <c r="C30" s="4"/>
      <c r="D30" s="4"/>
      <c r="E30" s="4"/>
      <c r="F30" s="4"/>
      <c r="G30" s="4"/>
      <c r="H30" s="4"/>
      <c r="I30" s="4"/>
      <c r="J30" s="4"/>
      <c r="K30" s="69"/>
    </row>
    <row r="31" spans="2:11" ht="12.75">
      <c r="B31" s="4" t="s">
        <v>130</v>
      </c>
      <c r="C31" s="4" t="s">
        <v>261</v>
      </c>
      <c r="D31" s="4"/>
      <c r="E31" s="4"/>
      <c r="F31" s="4"/>
      <c r="G31" s="4"/>
      <c r="H31" s="4"/>
      <c r="I31" s="4"/>
      <c r="J31" s="3"/>
      <c r="K31" s="69"/>
    </row>
    <row r="32" spans="2:11" ht="12.75">
      <c r="B32" s="4"/>
      <c r="C32" s="4" t="s">
        <v>712</v>
      </c>
      <c r="D32" s="4"/>
      <c r="E32" s="4"/>
      <c r="F32" s="4"/>
      <c r="G32" s="4"/>
      <c r="H32" s="4"/>
      <c r="I32" s="4"/>
      <c r="J32" s="3"/>
      <c r="K32" s="69"/>
    </row>
    <row r="33" spans="2:11" ht="12.75">
      <c r="B33" s="337"/>
      <c r="C33" s="4" t="s">
        <v>713</v>
      </c>
      <c r="D33" s="4"/>
      <c r="E33" s="4"/>
      <c r="F33" s="4"/>
      <c r="G33" s="4"/>
      <c r="H33" s="4"/>
      <c r="I33" s="4"/>
      <c r="J33" s="4"/>
      <c r="K33" s="69"/>
    </row>
    <row r="34" spans="2:11" ht="12.75">
      <c r="B34" s="337"/>
      <c r="C34" s="4" t="s">
        <v>714</v>
      </c>
      <c r="D34" s="4"/>
      <c r="E34" s="4"/>
      <c r="F34" s="4"/>
      <c r="G34" s="4"/>
      <c r="H34" s="4"/>
      <c r="I34" s="4"/>
      <c r="J34" s="112"/>
      <c r="K34" s="69"/>
    </row>
    <row r="35" spans="2:11" ht="12.75">
      <c r="B35" s="337"/>
      <c r="C35" s="4" t="s">
        <v>385</v>
      </c>
      <c r="D35" s="4"/>
      <c r="E35" s="160"/>
      <c r="F35" s="4"/>
      <c r="G35" s="160"/>
      <c r="H35" s="4"/>
      <c r="I35" s="4"/>
      <c r="J35" s="112"/>
      <c r="K35" s="69"/>
    </row>
    <row r="36" spans="2:11" ht="12.75">
      <c r="B36" s="337"/>
      <c r="C36" s="4" t="s">
        <v>386</v>
      </c>
      <c r="D36" s="4"/>
      <c r="E36" s="160"/>
      <c r="F36" s="4"/>
      <c r="G36" s="160"/>
      <c r="H36" s="4"/>
      <c r="I36" s="4"/>
      <c r="J36" s="112"/>
      <c r="K36" s="69"/>
    </row>
    <row r="37" spans="2:11" ht="12.75">
      <c r="B37" s="337"/>
      <c r="C37" s="338" t="s">
        <v>377</v>
      </c>
      <c r="D37" s="4"/>
      <c r="E37" s="110">
        <v>17.8</v>
      </c>
      <c r="F37" s="110"/>
      <c r="G37" s="182"/>
      <c r="H37" s="4"/>
      <c r="I37" s="4"/>
      <c r="J37" s="4"/>
      <c r="K37" s="69"/>
    </row>
    <row r="38" spans="2:11" ht="12.75">
      <c r="B38" s="337"/>
      <c r="C38" s="338"/>
      <c r="D38" s="4"/>
      <c r="E38" s="3"/>
      <c r="F38" s="110"/>
      <c r="G38" s="182"/>
      <c r="H38" s="4"/>
      <c r="I38" s="4"/>
      <c r="J38" s="4"/>
      <c r="K38" s="69"/>
    </row>
    <row r="39" spans="2:11" ht="12.75">
      <c r="B39" s="4"/>
      <c r="C39" s="4" t="s">
        <v>140</v>
      </c>
      <c r="D39" s="4"/>
      <c r="E39" s="4">
        <f>E37</f>
        <v>17.8</v>
      </c>
      <c r="F39" s="4"/>
      <c r="G39" s="4"/>
      <c r="H39" s="4"/>
      <c r="I39" s="4"/>
      <c r="J39" s="4">
        <f>E39*G39</f>
        <v>0</v>
      </c>
      <c r="K39" s="69"/>
    </row>
    <row r="40" spans="2:11" ht="12.75">
      <c r="B40" s="6"/>
      <c r="C40" s="8"/>
      <c r="D40" s="8"/>
      <c r="E40" s="8"/>
      <c r="F40" s="8"/>
      <c r="G40" s="8"/>
      <c r="H40" s="8"/>
      <c r="I40" s="8"/>
      <c r="J40" s="6"/>
      <c r="K40" s="69"/>
    </row>
    <row r="41" spans="2:11" ht="13.5" thickBot="1">
      <c r="B41" s="340" t="s">
        <v>384</v>
      </c>
      <c r="C41" s="13"/>
      <c r="D41" s="13"/>
      <c r="E41" s="13"/>
      <c r="F41" s="13"/>
      <c r="G41" s="13"/>
      <c r="H41" s="13"/>
      <c r="I41" s="13"/>
      <c r="J41" s="13">
        <f>SUM(J17:J40)</f>
        <v>0</v>
      </c>
      <c r="K41" s="6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6"/>
    </row>
    <row r="43" ht="12.75">
      <c r="J43" s="6"/>
    </row>
    <row r="44" ht="12.75">
      <c r="J44" s="6"/>
    </row>
    <row r="45" ht="12.75">
      <c r="J45" s="6"/>
    </row>
    <row r="46" ht="12.75">
      <c r="J46" s="6"/>
    </row>
    <row r="47" ht="12.75">
      <c r="J47" s="6"/>
    </row>
    <row r="48" ht="12.75">
      <c r="J48" s="6"/>
    </row>
    <row r="49" ht="12.75">
      <c r="J49" s="6"/>
    </row>
    <row r="66" ht="12.75">
      <c r="J66" s="4"/>
    </row>
    <row r="67" ht="12.75">
      <c r="J67" s="4"/>
    </row>
    <row r="68" ht="12.75">
      <c r="J68" s="4"/>
    </row>
    <row r="69" ht="12.75">
      <c r="J69" s="4"/>
    </row>
    <row r="70" ht="12.75">
      <c r="J70" s="4"/>
    </row>
    <row r="71" ht="12.75">
      <c r="J71" s="4"/>
    </row>
    <row r="72" ht="12.75">
      <c r="J72" s="4"/>
    </row>
    <row r="73" ht="12.75">
      <c r="J73" s="4"/>
    </row>
    <row r="74" ht="12.75">
      <c r="J74" s="4"/>
    </row>
    <row r="75" ht="12.75">
      <c r="J75" s="69"/>
    </row>
    <row r="76" ht="12.75">
      <c r="J76" s="69"/>
    </row>
    <row r="77" ht="12.75">
      <c r="J77" s="69"/>
    </row>
    <row r="78" ht="12.75">
      <c r="J78" s="69"/>
    </row>
    <row r="79" ht="12.75">
      <c r="J79" s="69"/>
    </row>
    <row r="80" ht="12.75">
      <c r="J80" s="69"/>
    </row>
    <row r="81" ht="12.75">
      <c r="J81" s="69"/>
    </row>
    <row r="82" ht="12.75">
      <c r="J82" s="69"/>
    </row>
    <row r="83" ht="12.75">
      <c r="J83" s="69"/>
    </row>
    <row r="84" ht="12.75">
      <c r="J84" s="69"/>
    </row>
    <row r="85" ht="12.75">
      <c r="J85" s="69"/>
    </row>
    <row r="86" ht="12.75">
      <c r="J86" s="3"/>
    </row>
    <row r="87" ht="12.75">
      <c r="J87" s="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8"/>
  <sheetViews>
    <sheetView zoomScale="130" zoomScaleNormal="130" zoomScalePageLayoutView="0" workbookViewId="0" topLeftCell="A1">
      <selection activeCell="B1" sqref="B1"/>
    </sheetView>
  </sheetViews>
  <sheetFormatPr defaultColWidth="11.375" defaultRowHeight="12.75"/>
  <cols>
    <col min="1" max="1" width="10.875" style="276" customWidth="1"/>
  </cols>
  <sheetData>
    <row r="1" spans="2:11" ht="12.75">
      <c r="B1" s="4" t="s">
        <v>746</v>
      </c>
      <c r="C1" s="5" t="s">
        <v>387</v>
      </c>
      <c r="D1" s="5"/>
      <c r="E1" s="5"/>
      <c r="F1" s="4"/>
      <c r="G1" s="5"/>
      <c r="H1" s="4"/>
      <c r="I1" s="6"/>
      <c r="J1" s="6"/>
      <c r="K1" s="4" t="s">
        <v>178</v>
      </c>
    </row>
    <row r="2" spans="2:11" ht="12.75">
      <c r="B2" s="4"/>
      <c r="C2" s="5"/>
      <c r="D2" s="5"/>
      <c r="E2" s="5"/>
      <c r="F2" s="4"/>
      <c r="G2" s="5"/>
      <c r="H2" s="4"/>
      <c r="I2" s="6"/>
      <c r="J2" s="6"/>
      <c r="K2" s="4" t="s">
        <v>5</v>
      </c>
    </row>
    <row r="3" spans="2:11" ht="12.75">
      <c r="B3" s="4"/>
      <c r="C3" s="48" t="s">
        <v>85</v>
      </c>
      <c r="D3" s="48"/>
      <c r="E3" s="26"/>
      <c r="F3" s="48"/>
      <c r="G3" s="48"/>
      <c r="H3" s="48"/>
      <c r="I3" s="48"/>
      <c r="J3" s="6"/>
      <c r="K3" s="53"/>
    </row>
    <row r="4" spans="2:11" ht="12.75">
      <c r="B4" s="4"/>
      <c r="C4" s="48" t="s">
        <v>86</v>
      </c>
      <c r="D4" s="48"/>
      <c r="E4" s="26"/>
      <c r="F4" s="48"/>
      <c r="G4" s="48"/>
      <c r="H4" s="48"/>
      <c r="I4" s="8"/>
      <c r="J4" s="6"/>
      <c r="K4" s="4"/>
    </row>
    <row r="5" spans="2:11" ht="12.75">
      <c r="B5" s="4"/>
      <c r="C5" s="48" t="s">
        <v>165</v>
      </c>
      <c r="D5" s="48"/>
      <c r="E5" s="26"/>
      <c r="F5" s="48"/>
      <c r="G5" s="48"/>
      <c r="H5" s="48"/>
      <c r="I5" s="8"/>
      <c r="J5" s="6"/>
      <c r="K5" s="4"/>
    </row>
    <row r="6" spans="2:11" ht="12.75">
      <c r="B6" s="4"/>
      <c r="C6" s="6" t="s">
        <v>166</v>
      </c>
      <c r="D6" s="6"/>
      <c r="E6" s="6"/>
      <c r="F6" s="6"/>
      <c r="G6" s="6"/>
      <c r="H6" s="6"/>
      <c r="I6" s="6"/>
      <c r="J6" s="6"/>
      <c r="K6" s="4"/>
    </row>
    <row r="7" spans="2:11" ht="12.75">
      <c r="B7" s="4"/>
      <c r="C7" s="36" t="s">
        <v>167</v>
      </c>
      <c r="D7" s="36"/>
      <c r="E7" s="27"/>
      <c r="F7" s="37"/>
      <c r="G7" s="36"/>
      <c r="H7" s="36"/>
      <c r="I7" s="36"/>
      <c r="J7" s="6"/>
      <c r="K7" s="4"/>
    </row>
    <row r="8" spans="2:11" ht="12.75">
      <c r="B8" s="4"/>
      <c r="C8" s="36" t="s">
        <v>168</v>
      </c>
      <c r="D8" s="36"/>
      <c r="E8" s="27"/>
      <c r="F8" s="37"/>
      <c r="G8" s="36"/>
      <c r="H8" s="36"/>
      <c r="I8" s="36"/>
      <c r="J8" s="6"/>
      <c r="K8" s="4"/>
    </row>
    <row r="9" spans="2:11" ht="12.75">
      <c r="B9" s="4"/>
      <c r="C9" s="36"/>
      <c r="D9" s="36"/>
      <c r="E9" s="27"/>
      <c r="F9" s="37"/>
      <c r="G9" s="36"/>
      <c r="H9" s="36"/>
      <c r="I9" s="36"/>
      <c r="J9" s="6"/>
      <c r="K9" s="4"/>
    </row>
    <row r="10" spans="2:11" ht="12.75">
      <c r="B10" s="6"/>
      <c r="C10" s="6"/>
      <c r="D10" s="6"/>
      <c r="E10" s="6"/>
      <c r="F10" s="6"/>
      <c r="G10" s="6"/>
      <c r="H10" s="6"/>
      <c r="I10" s="6"/>
      <c r="J10" s="7"/>
      <c r="K10" s="69"/>
    </row>
    <row r="11" spans="2:11" ht="12.75">
      <c r="B11" s="6"/>
      <c r="C11" s="149" t="s">
        <v>203</v>
      </c>
      <c r="D11" s="149"/>
      <c r="E11" s="149" t="s">
        <v>204</v>
      </c>
      <c r="F11" s="149"/>
      <c r="G11" s="149" t="s">
        <v>205</v>
      </c>
      <c r="H11" s="149"/>
      <c r="I11" s="149"/>
      <c r="J11" s="149" t="s">
        <v>206</v>
      </c>
      <c r="K11" s="5"/>
    </row>
    <row r="12" spans="2:11" ht="12.75">
      <c r="B12" s="6"/>
      <c r="C12" s="6"/>
      <c r="D12" s="6"/>
      <c r="E12" s="6"/>
      <c r="F12" s="6"/>
      <c r="G12" s="6"/>
      <c r="H12" s="6"/>
      <c r="I12" s="6"/>
      <c r="J12" s="7"/>
      <c r="K12" s="69"/>
    </row>
    <row r="13" spans="2:11" ht="12.75">
      <c r="B13" s="6"/>
      <c r="C13" s="8"/>
      <c r="D13" s="8"/>
      <c r="E13" s="8"/>
      <c r="F13" s="8"/>
      <c r="G13" s="8"/>
      <c r="H13" s="8"/>
      <c r="I13" s="8"/>
      <c r="J13" s="6"/>
      <c r="K13" s="69"/>
    </row>
    <row r="14" spans="2:11" ht="12.75">
      <c r="B14" s="4" t="s">
        <v>111</v>
      </c>
      <c r="C14" s="4" t="s">
        <v>715</v>
      </c>
      <c r="D14" s="4"/>
      <c r="E14" s="4"/>
      <c r="F14" s="4"/>
      <c r="G14" s="4"/>
      <c r="H14" s="4"/>
      <c r="I14" s="4"/>
      <c r="J14" s="4"/>
      <c r="K14" s="69"/>
    </row>
    <row r="15" spans="2:11" ht="12.75">
      <c r="B15" s="4"/>
      <c r="C15" s="4" t="s">
        <v>716</v>
      </c>
      <c r="D15" s="4"/>
      <c r="E15" s="4"/>
      <c r="F15" s="4"/>
      <c r="G15" s="4"/>
      <c r="H15" s="4"/>
      <c r="I15" s="4"/>
      <c r="J15" s="4"/>
      <c r="K15" s="69"/>
    </row>
    <row r="16" spans="2:11" ht="12.75">
      <c r="B16" s="4"/>
      <c r="C16" s="4"/>
      <c r="D16" s="4"/>
      <c r="E16" s="4"/>
      <c r="F16" s="4"/>
      <c r="G16" s="4"/>
      <c r="H16" s="4"/>
      <c r="I16" s="4"/>
      <c r="J16" s="4"/>
      <c r="K16" s="69"/>
    </row>
    <row r="17" spans="2:11" ht="12.75">
      <c r="B17" s="4"/>
      <c r="C17" s="337" t="s">
        <v>388</v>
      </c>
      <c r="D17" s="337"/>
      <c r="E17" s="337">
        <f>109.13*0.6</f>
        <v>65.478</v>
      </c>
      <c r="F17" s="337"/>
      <c r="G17" s="337"/>
      <c r="H17" s="337"/>
      <c r="I17" s="337"/>
      <c r="J17" s="4"/>
      <c r="K17" s="69"/>
    </row>
    <row r="18" spans="2:11" ht="12.75">
      <c r="B18" s="4"/>
      <c r="C18" s="337"/>
      <c r="D18" s="337"/>
      <c r="E18" s="337"/>
      <c r="F18" s="337"/>
      <c r="G18" s="337"/>
      <c r="H18" s="337"/>
      <c r="I18" s="337"/>
      <c r="J18" s="4"/>
      <c r="K18" s="69"/>
    </row>
    <row r="19" spans="2:11" ht="12.75">
      <c r="B19" s="4"/>
      <c r="C19" s="4" t="s">
        <v>138</v>
      </c>
      <c r="D19" s="4"/>
      <c r="E19" s="4">
        <f>E17</f>
        <v>65.478</v>
      </c>
      <c r="F19" s="4"/>
      <c r="G19" s="4"/>
      <c r="H19" s="4"/>
      <c r="I19" s="4"/>
      <c r="J19" s="4">
        <f>E19*G19</f>
        <v>0</v>
      </c>
      <c r="K19" s="69"/>
    </row>
    <row r="20" spans="2:11" ht="12.75">
      <c r="B20" s="4"/>
      <c r="C20" s="4"/>
      <c r="D20" s="4"/>
      <c r="E20" s="4"/>
      <c r="F20" s="4"/>
      <c r="G20" s="4"/>
      <c r="H20" s="4"/>
      <c r="I20" s="4"/>
      <c r="J20" s="4"/>
      <c r="K20" s="69"/>
    </row>
    <row r="21" spans="2:11" ht="12.75">
      <c r="B21" s="4" t="s">
        <v>129</v>
      </c>
      <c r="C21" s="4" t="s">
        <v>261</v>
      </c>
      <c r="D21" s="4"/>
      <c r="E21" s="4"/>
      <c r="F21" s="4"/>
      <c r="G21" s="4"/>
      <c r="H21" s="4"/>
      <c r="I21" s="4"/>
      <c r="J21" s="3"/>
      <c r="K21" s="69"/>
    </row>
    <row r="22" spans="2:11" ht="12.75">
      <c r="B22" s="4"/>
      <c r="C22" s="4" t="s">
        <v>712</v>
      </c>
      <c r="D22" s="4"/>
      <c r="E22" s="4"/>
      <c r="F22" s="4"/>
      <c r="G22" s="4"/>
      <c r="H22" s="4"/>
      <c r="I22" s="4"/>
      <c r="J22" s="3"/>
      <c r="K22" s="69"/>
    </row>
    <row r="23" spans="2:11" ht="12.75">
      <c r="B23" s="337"/>
      <c r="C23" s="4" t="s">
        <v>713</v>
      </c>
      <c r="D23" s="4"/>
      <c r="E23" s="4"/>
      <c r="F23" s="4"/>
      <c r="G23" s="4"/>
      <c r="H23" s="4"/>
      <c r="I23" s="4"/>
      <c r="J23" s="4"/>
      <c r="K23" s="69"/>
    </row>
    <row r="24" spans="2:11" ht="12.75">
      <c r="B24" s="337"/>
      <c r="C24" s="4" t="s">
        <v>262</v>
      </c>
      <c r="D24" s="4"/>
      <c r="E24" s="4"/>
      <c r="F24" s="4"/>
      <c r="G24" s="4"/>
      <c r="H24" s="4"/>
      <c r="I24" s="4"/>
      <c r="J24" s="112"/>
      <c r="K24" s="69"/>
    </row>
    <row r="25" spans="2:11" ht="12.75">
      <c r="B25" s="337"/>
      <c r="C25" s="4" t="s">
        <v>389</v>
      </c>
      <c r="D25" s="4"/>
      <c r="E25" s="160"/>
      <c r="F25" s="4"/>
      <c r="G25" s="160"/>
      <c r="H25" s="4"/>
      <c r="I25" s="4"/>
      <c r="J25" s="112"/>
      <c r="K25" s="69"/>
    </row>
    <row r="26" spans="2:11" ht="12.75">
      <c r="B26" s="337"/>
      <c r="C26" s="4" t="s">
        <v>392</v>
      </c>
      <c r="D26" s="4"/>
      <c r="E26" s="160"/>
      <c r="F26" s="4"/>
      <c r="G26" s="160"/>
      <c r="H26" s="4"/>
      <c r="I26" s="4"/>
      <c r="J26" s="112"/>
      <c r="K26" s="69"/>
    </row>
    <row r="27" spans="2:11" ht="12.75">
      <c r="B27" s="337"/>
      <c r="C27" s="338" t="s">
        <v>377</v>
      </c>
      <c r="D27" s="4"/>
      <c r="E27" s="110">
        <v>109.13</v>
      </c>
      <c r="F27" s="110"/>
      <c r="G27" s="182"/>
      <c r="H27" s="4"/>
      <c r="I27" s="4"/>
      <c r="J27" s="4"/>
      <c r="K27" s="69"/>
    </row>
    <row r="28" spans="2:11" ht="12.75">
      <c r="B28" s="337"/>
      <c r="C28" s="338"/>
      <c r="D28" s="4"/>
      <c r="E28" s="3"/>
      <c r="F28" s="110"/>
      <c r="G28" s="182"/>
      <c r="H28" s="4"/>
      <c r="I28" s="4"/>
      <c r="J28" s="4"/>
      <c r="K28" s="69"/>
    </row>
    <row r="29" spans="2:11" ht="12.75">
      <c r="B29" s="4"/>
      <c r="C29" s="4" t="s">
        <v>140</v>
      </c>
      <c r="D29" s="4"/>
      <c r="E29" s="4">
        <f>E27</f>
        <v>109.13</v>
      </c>
      <c r="F29" s="4"/>
      <c r="G29" s="4"/>
      <c r="H29" s="4"/>
      <c r="I29" s="4"/>
      <c r="J29" s="4">
        <f>E29*G29</f>
        <v>0</v>
      </c>
      <c r="K29" s="69"/>
    </row>
    <row r="30" spans="2:11" ht="12.75">
      <c r="B30" s="6"/>
      <c r="C30" s="8"/>
      <c r="D30" s="8"/>
      <c r="E30" s="8"/>
      <c r="F30" s="8"/>
      <c r="G30" s="8"/>
      <c r="H30" s="8"/>
      <c r="I30" s="8"/>
      <c r="J30" s="6"/>
      <c r="K30" s="69"/>
    </row>
    <row r="31" spans="2:11" ht="12.75">
      <c r="B31" s="6" t="s">
        <v>130</v>
      </c>
      <c r="C31" s="8" t="s">
        <v>390</v>
      </c>
      <c r="D31" s="8"/>
      <c r="E31" s="8"/>
      <c r="F31" s="8"/>
      <c r="G31" s="8"/>
      <c r="H31" s="8"/>
      <c r="I31" s="8"/>
      <c r="J31" s="6"/>
      <c r="K31" s="69"/>
    </row>
    <row r="32" spans="2:11" ht="12.75">
      <c r="B32" s="6"/>
      <c r="C32" s="8" t="s">
        <v>424</v>
      </c>
      <c r="D32" s="8"/>
      <c r="E32" s="8"/>
      <c r="F32" s="8"/>
      <c r="G32" s="8"/>
      <c r="H32" s="8"/>
      <c r="I32" s="8"/>
      <c r="J32" s="6"/>
      <c r="K32" s="69"/>
    </row>
    <row r="33" spans="2:11" ht="12.75">
      <c r="B33" s="109"/>
      <c r="C33" s="109"/>
      <c r="D33" s="109"/>
      <c r="E33" s="109"/>
      <c r="F33" s="109"/>
      <c r="G33" s="109"/>
      <c r="H33" s="109"/>
      <c r="I33" s="109"/>
      <c r="J33" s="109"/>
      <c r="K33" s="69"/>
    </row>
    <row r="34" spans="2:11" ht="12.75">
      <c r="B34" s="6" t="s">
        <v>425</v>
      </c>
      <c r="C34" s="6" t="s">
        <v>391</v>
      </c>
      <c r="D34" s="6"/>
      <c r="E34" s="6">
        <v>3</v>
      </c>
      <c r="F34" s="6"/>
      <c r="G34" s="4"/>
      <c r="H34" s="6"/>
      <c r="I34" s="6"/>
      <c r="J34" s="7">
        <f>E34*G34</f>
        <v>0</v>
      </c>
      <c r="K34" s="69"/>
    </row>
    <row r="35" spans="2:11" ht="12.75">
      <c r="B35" s="6" t="s">
        <v>426</v>
      </c>
      <c r="C35" s="6" t="s">
        <v>391</v>
      </c>
      <c r="D35" s="6"/>
      <c r="E35" s="6">
        <v>1</v>
      </c>
      <c r="F35" s="6"/>
      <c r="G35" s="4"/>
      <c r="H35" s="6"/>
      <c r="I35" s="6"/>
      <c r="J35" s="7">
        <f>E35*G35</f>
        <v>0</v>
      </c>
      <c r="K35" s="69"/>
    </row>
    <row r="36" spans="2:11" ht="12.75">
      <c r="B36" s="6"/>
      <c r="C36" s="6"/>
      <c r="D36" s="6"/>
      <c r="E36" s="6"/>
      <c r="F36" s="6"/>
      <c r="G36" s="4"/>
      <c r="H36" s="6"/>
      <c r="I36" s="6"/>
      <c r="J36" s="7"/>
      <c r="K36" s="69"/>
    </row>
    <row r="37" spans="2:11" ht="12.75">
      <c r="B37" s="4" t="s">
        <v>133</v>
      </c>
      <c r="C37" s="4" t="s">
        <v>717</v>
      </c>
      <c r="D37" s="4"/>
      <c r="E37" s="4"/>
      <c r="F37" s="4"/>
      <c r="G37" s="4"/>
      <c r="H37" s="4"/>
      <c r="I37" s="4"/>
      <c r="J37" s="4"/>
      <c r="K37" s="69"/>
    </row>
    <row r="38" spans="2:11" ht="12.75">
      <c r="B38" s="8"/>
      <c r="C38" s="4" t="s">
        <v>718</v>
      </c>
      <c r="D38" s="4"/>
      <c r="E38" s="4"/>
      <c r="F38" s="4"/>
      <c r="G38" s="4"/>
      <c r="H38" s="4"/>
      <c r="I38" s="4"/>
      <c r="J38" s="4"/>
      <c r="K38" s="69"/>
    </row>
    <row r="39" spans="2:11" ht="12.75">
      <c r="B39" s="8"/>
      <c r="C39" s="4" t="s">
        <v>719</v>
      </c>
      <c r="D39" s="4"/>
      <c r="E39" s="4"/>
      <c r="F39" s="4"/>
      <c r="G39" s="4"/>
      <c r="H39" s="4"/>
      <c r="I39" s="4"/>
      <c r="J39" s="4"/>
      <c r="K39" s="6"/>
    </row>
    <row r="40" spans="2:11" ht="12.75">
      <c r="B40" s="8"/>
      <c r="C40" s="4" t="s">
        <v>264</v>
      </c>
      <c r="D40" s="4"/>
      <c r="E40" s="4"/>
      <c r="F40" s="4"/>
      <c r="G40" s="4"/>
      <c r="H40" s="4"/>
      <c r="I40" s="4"/>
      <c r="J40" s="4"/>
      <c r="K40" s="6"/>
    </row>
    <row r="41" spans="2:11" ht="12.75">
      <c r="B41" s="8"/>
      <c r="C41" s="4" t="s">
        <v>720</v>
      </c>
      <c r="D41" s="4"/>
      <c r="E41" s="4"/>
      <c r="F41" s="4"/>
      <c r="G41" s="4"/>
      <c r="H41" s="4"/>
      <c r="I41" s="4"/>
      <c r="J41" s="4"/>
      <c r="K41" s="6"/>
    </row>
    <row r="42" spans="2:11" ht="12.75">
      <c r="B42" s="4"/>
      <c r="C42" s="4" t="s">
        <v>195</v>
      </c>
      <c r="D42" s="4"/>
      <c r="E42" s="4"/>
      <c r="F42" s="4"/>
      <c r="G42" s="4"/>
      <c r="H42" s="4"/>
      <c r="I42" s="4"/>
      <c r="J42" s="4"/>
      <c r="K42" s="6"/>
    </row>
    <row r="43" spans="2:11" ht="12.75">
      <c r="B43" s="4"/>
      <c r="C43" s="4"/>
      <c r="D43" s="4"/>
      <c r="E43" s="4"/>
      <c r="F43" s="4"/>
      <c r="G43" s="4"/>
      <c r="H43" s="4"/>
      <c r="I43" s="4"/>
      <c r="J43" s="4"/>
      <c r="K43" s="6"/>
    </row>
    <row r="44" spans="2:11" ht="12.75">
      <c r="B44" s="4"/>
      <c r="C44" s="4" t="s">
        <v>721</v>
      </c>
      <c r="D44" s="4"/>
      <c r="E44" s="4"/>
      <c r="F44" s="4"/>
      <c r="G44" s="4"/>
      <c r="H44" s="4"/>
      <c r="I44" s="4"/>
      <c r="J44" s="4"/>
      <c r="K44" s="6"/>
    </row>
    <row r="45" spans="2:11" ht="12.75">
      <c r="B45" s="4"/>
      <c r="C45" s="4" t="s">
        <v>141</v>
      </c>
      <c r="D45" s="4"/>
      <c r="E45" s="4">
        <v>4</v>
      </c>
      <c r="F45" s="4"/>
      <c r="G45" s="4"/>
      <c r="H45" s="4"/>
      <c r="I45" s="4"/>
      <c r="J45" s="4">
        <f>E45*G45</f>
        <v>0</v>
      </c>
      <c r="K45" s="6"/>
    </row>
    <row r="46" spans="2:11" ht="12.75">
      <c r="B46" s="6"/>
      <c r="C46" s="6"/>
      <c r="D46" s="6"/>
      <c r="E46" s="6"/>
      <c r="F46" s="6"/>
      <c r="G46" s="4"/>
      <c r="H46" s="6"/>
      <c r="I46" s="6"/>
      <c r="J46" s="7"/>
      <c r="K46" s="6"/>
    </row>
    <row r="47" spans="2:11" ht="12.75">
      <c r="B47" s="6" t="s">
        <v>136</v>
      </c>
      <c r="C47" s="6" t="s">
        <v>722</v>
      </c>
      <c r="D47" s="6"/>
      <c r="E47" s="6"/>
      <c r="F47" s="6"/>
      <c r="G47" s="4"/>
      <c r="H47" s="6"/>
      <c r="I47" s="6"/>
      <c r="J47" s="7"/>
      <c r="K47" s="6"/>
    </row>
    <row r="48" spans="2:11" ht="12.75">
      <c r="B48" s="7"/>
      <c r="C48" s="4" t="s">
        <v>427</v>
      </c>
      <c r="D48" s="4"/>
      <c r="E48" s="4"/>
      <c r="F48" s="4"/>
      <c r="G48" s="4"/>
      <c r="H48" s="4"/>
      <c r="I48" s="3"/>
      <c r="J48" s="6"/>
      <c r="K48" s="6"/>
    </row>
    <row r="49" spans="2:11" ht="12.75">
      <c r="B49" s="7"/>
      <c r="C49" s="4" t="s">
        <v>141</v>
      </c>
      <c r="D49" s="4"/>
      <c r="E49" s="4">
        <v>70</v>
      </c>
      <c r="F49" s="4"/>
      <c r="G49" s="4"/>
      <c r="H49" s="4"/>
      <c r="I49" s="3"/>
      <c r="J49" s="6">
        <f>E49*G49</f>
        <v>0</v>
      </c>
      <c r="K49" s="6"/>
    </row>
    <row r="50" spans="2:11" ht="12.75">
      <c r="B50" s="7"/>
      <c r="C50" s="4"/>
      <c r="D50" s="4"/>
      <c r="E50" s="4"/>
      <c r="F50" s="4"/>
      <c r="G50" s="4"/>
      <c r="H50" s="4"/>
      <c r="I50" s="3"/>
      <c r="J50" s="6"/>
      <c r="K50" s="6"/>
    </row>
    <row r="51" spans="2:10" ht="13.5" thickBot="1">
      <c r="B51" s="340" t="s">
        <v>384</v>
      </c>
      <c r="C51" s="13"/>
      <c r="D51" s="13"/>
      <c r="E51" s="13"/>
      <c r="F51" s="13"/>
      <c r="G51" s="13"/>
      <c r="H51" s="13"/>
      <c r="I51" s="13"/>
      <c r="J51" s="13">
        <f>SUM(J13:J49)</f>
        <v>0</v>
      </c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67" ht="12.75">
      <c r="J67" s="4"/>
    </row>
    <row r="68" ht="12.75">
      <c r="J68" s="4"/>
    </row>
    <row r="69" ht="12.75">
      <c r="J69" s="4"/>
    </row>
    <row r="70" ht="12.75">
      <c r="J70" s="4"/>
    </row>
    <row r="71" ht="12.75">
      <c r="J71" s="4"/>
    </row>
    <row r="72" ht="12.75">
      <c r="J72" s="4"/>
    </row>
    <row r="73" ht="12.75">
      <c r="J73" s="4"/>
    </row>
    <row r="74" ht="12.75">
      <c r="J74" s="4"/>
    </row>
    <row r="75" ht="12.75">
      <c r="J75" s="4"/>
    </row>
    <row r="76" ht="12.75">
      <c r="J76" s="69"/>
    </row>
    <row r="77" ht="12.75">
      <c r="J77" s="69"/>
    </row>
    <row r="78" ht="12.75">
      <c r="J78" s="69"/>
    </row>
    <row r="79" ht="12.75">
      <c r="J79" s="69"/>
    </row>
    <row r="80" ht="12.75">
      <c r="J80" s="69"/>
    </row>
    <row r="81" ht="12.75">
      <c r="J81" s="69"/>
    </row>
    <row r="82" ht="12.75">
      <c r="J82" s="69"/>
    </row>
    <row r="83" ht="12.75">
      <c r="J83" s="69"/>
    </row>
    <row r="84" ht="12.75">
      <c r="J84" s="69"/>
    </row>
    <row r="85" ht="12.75">
      <c r="J85" s="69"/>
    </row>
    <row r="86" ht="12.75">
      <c r="J86" s="69"/>
    </row>
    <row r="87" ht="12.75">
      <c r="J87" s="3"/>
    </row>
    <row r="88" ht="12.75">
      <c r="J88" s="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">
      <selection activeCell="E59" sqref="E59"/>
    </sheetView>
  </sheetViews>
  <sheetFormatPr defaultColWidth="11.375" defaultRowHeight="12.75"/>
  <cols>
    <col min="1" max="9" width="11.375" style="0" customWidth="1"/>
    <col min="10" max="10" width="10.875" style="345" customWidth="1"/>
  </cols>
  <sheetData>
    <row r="1" spans="2:21" ht="12.75">
      <c r="B1" s="5" t="s">
        <v>14</v>
      </c>
      <c r="C1" s="277" t="s">
        <v>368</v>
      </c>
      <c r="D1" s="5"/>
      <c r="E1" s="5"/>
      <c r="F1" s="5"/>
      <c r="G1" s="4"/>
      <c r="H1" s="4"/>
      <c r="I1" s="4"/>
      <c r="J1" s="304"/>
      <c r="M1" s="9"/>
      <c r="N1" s="9"/>
      <c r="O1" s="9"/>
      <c r="P1" s="9"/>
      <c r="Q1" s="9"/>
      <c r="R1" s="9"/>
      <c r="S1" s="9"/>
      <c r="T1" s="9"/>
      <c r="U1" s="9"/>
    </row>
    <row r="2" spans="13:21" ht="12.75">
      <c r="M2" s="4"/>
      <c r="N2" s="4"/>
      <c r="O2" s="4"/>
      <c r="P2" s="4"/>
      <c r="Q2" s="4"/>
      <c r="R2" s="4"/>
      <c r="S2" s="4"/>
      <c r="T2" s="4"/>
      <c r="U2" s="4"/>
    </row>
    <row r="3" spans="2:21" ht="12.75">
      <c r="B3" s="6"/>
      <c r="C3" s="6" t="s">
        <v>85</v>
      </c>
      <c r="D3" s="6"/>
      <c r="E3" s="6"/>
      <c r="F3" s="6"/>
      <c r="G3" s="6"/>
      <c r="H3" s="7"/>
      <c r="I3" s="18"/>
      <c r="J3" s="299"/>
      <c r="M3" s="4"/>
      <c r="N3" s="4"/>
      <c r="O3" s="4"/>
      <c r="P3" s="4"/>
      <c r="Q3" s="4"/>
      <c r="R3" s="4"/>
      <c r="S3" s="4"/>
      <c r="T3" s="4"/>
      <c r="U3" s="4"/>
    </row>
    <row r="4" spans="2:21" ht="12.75">
      <c r="B4" s="6"/>
      <c r="C4" s="6" t="s">
        <v>86</v>
      </c>
      <c r="D4" s="6"/>
      <c r="E4" s="6"/>
      <c r="F4" s="6"/>
      <c r="G4" s="6"/>
      <c r="H4" s="7"/>
      <c r="I4" s="18"/>
      <c r="J4" s="299"/>
      <c r="M4" s="4"/>
      <c r="N4" s="4"/>
      <c r="O4" s="4"/>
      <c r="P4" s="4"/>
      <c r="Q4" s="4"/>
      <c r="R4" s="4"/>
      <c r="S4" s="4"/>
      <c r="T4" s="4"/>
      <c r="U4" s="4"/>
    </row>
    <row r="5" spans="2:10" ht="12.75">
      <c r="B5" s="6"/>
      <c r="C5" s="6" t="s">
        <v>165</v>
      </c>
      <c r="D5" s="6"/>
      <c r="E5" s="6"/>
      <c r="F5" s="6"/>
      <c r="G5" s="6"/>
      <c r="H5" s="7"/>
      <c r="I5" s="18"/>
      <c r="J5" s="299"/>
    </row>
    <row r="6" spans="2:10" ht="12.75">
      <c r="B6" s="6"/>
      <c r="C6" s="6" t="s">
        <v>174</v>
      </c>
      <c r="D6" s="6"/>
      <c r="E6" s="6"/>
      <c r="F6" s="6"/>
      <c r="G6" s="6"/>
      <c r="H6" s="7"/>
      <c r="I6" s="18"/>
      <c r="J6" s="299"/>
    </row>
    <row r="7" spans="2:10" ht="12.75">
      <c r="B7" s="6"/>
      <c r="C7" s="6"/>
      <c r="D7" s="6"/>
      <c r="E7" s="6"/>
      <c r="F7" s="6"/>
      <c r="G7" s="6"/>
      <c r="H7" s="7"/>
      <c r="I7" s="18"/>
      <c r="J7" s="299"/>
    </row>
    <row r="8" spans="2:10" ht="12.75">
      <c r="B8" s="6"/>
      <c r="C8" s="5"/>
      <c r="D8" s="5"/>
      <c r="E8" s="5"/>
      <c r="F8" s="5"/>
      <c r="G8" s="5"/>
      <c r="H8" s="4"/>
      <c r="I8" s="71"/>
      <c r="J8" s="300"/>
    </row>
    <row r="9" spans="2:10" ht="12.75">
      <c r="B9" s="9"/>
      <c r="C9" s="181" t="s">
        <v>203</v>
      </c>
      <c r="D9" s="181"/>
      <c r="E9" s="181" t="s">
        <v>204</v>
      </c>
      <c r="F9" s="181"/>
      <c r="G9" s="181" t="s">
        <v>205</v>
      </c>
      <c r="H9" s="181"/>
      <c r="I9" s="181"/>
      <c r="J9" s="346" t="s">
        <v>206</v>
      </c>
    </row>
    <row r="10" spans="2:10" ht="12.75">
      <c r="B10" s="53"/>
      <c r="C10" s="6"/>
      <c r="D10" s="6"/>
      <c r="E10" s="6"/>
      <c r="F10" s="6"/>
      <c r="G10" s="6"/>
      <c r="H10" s="7"/>
      <c r="I10" s="18"/>
      <c r="J10" s="299"/>
    </row>
    <row r="11" spans="2:10" ht="12.75">
      <c r="B11" s="279" t="s">
        <v>111</v>
      </c>
      <c r="C11" s="279" t="s">
        <v>723</v>
      </c>
      <c r="D11" s="279"/>
      <c r="E11" s="279"/>
      <c r="F11" s="279"/>
      <c r="G11" s="279"/>
      <c r="H11" s="279"/>
      <c r="I11" s="279"/>
      <c r="J11" s="371"/>
    </row>
    <row r="12" spans="2:10" ht="12.75">
      <c r="B12" s="279"/>
      <c r="C12" s="279" t="s">
        <v>724</v>
      </c>
      <c r="D12" s="279"/>
      <c r="E12" s="279"/>
      <c r="F12" s="279"/>
      <c r="G12" s="279"/>
      <c r="H12" s="279"/>
      <c r="I12" s="279"/>
      <c r="J12" s="371"/>
    </row>
    <row r="13" spans="2:10" ht="12.75">
      <c r="B13" s="279"/>
      <c r="C13" s="279" t="s">
        <v>725</v>
      </c>
      <c r="D13" s="279"/>
      <c r="E13" s="279"/>
      <c r="F13" s="279"/>
      <c r="G13" s="279"/>
      <c r="H13" s="279"/>
      <c r="I13" s="279"/>
      <c r="J13" s="371"/>
    </row>
    <row r="14" spans="2:10" ht="12.75">
      <c r="B14" s="279"/>
      <c r="C14" s="279"/>
      <c r="D14" s="279"/>
      <c r="E14" s="279"/>
      <c r="F14" s="279"/>
      <c r="G14" s="279"/>
      <c r="H14" s="279"/>
      <c r="I14" s="279"/>
      <c r="J14" s="371"/>
    </row>
    <row r="15" spans="2:10" ht="12.75">
      <c r="B15" s="279"/>
      <c r="C15" s="279"/>
      <c r="D15" s="279"/>
      <c r="E15" s="279"/>
      <c r="F15" s="279"/>
      <c r="G15" s="279"/>
      <c r="H15" s="279"/>
      <c r="I15" s="279"/>
      <c r="J15" s="371"/>
    </row>
    <row r="16" spans="2:10" ht="12.75">
      <c r="B16" s="279"/>
      <c r="C16" s="279" t="s">
        <v>726</v>
      </c>
      <c r="D16" s="279"/>
      <c r="E16" s="279"/>
      <c r="F16" s="279"/>
      <c r="G16" s="279"/>
      <c r="H16" s="279"/>
      <c r="I16" s="279"/>
      <c r="J16" s="371"/>
    </row>
    <row r="17" spans="2:10" ht="12.75">
      <c r="B17" s="279"/>
      <c r="C17" s="279" t="s">
        <v>727</v>
      </c>
      <c r="D17" s="279"/>
      <c r="E17" s="279"/>
      <c r="F17" s="279"/>
      <c r="G17" s="279"/>
      <c r="H17" s="279"/>
      <c r="I17" s="280"/>
      <c r="J17" s="371"/>
    </row>
    <row r="18" spans="2:10" ht="12.75">
      <c r="B18" s="279"/>
      <c r="C18" s="279" t="s">
        <v>728</v>
      </c>
      <c r="D18" s="279"/>
      <c r="E18" s="279"/>
      <c r="F18" s="279"/>
      <c r="G18" s="279"/>
      <c r="H18" s="279"/>
      <c r="I18" s="280"/>
      <c r="J18" s="371"/>
    </row>
    <row r="19" spans="2:10" ht="12.75">
      <c r="B19" s="279"/>
      <c r="C19" s="279" t="s">
        <v>729</v>
      </c>
      <c r="D19" s="279"/>
      <c r="E19" s="279"/>
      <c r="F19" s="279"/>
      <c r="G19" s="279"/>
      <c r="H19" s="279"/>
      <c r="I19" s="280"/>
      <c r="J19" s="371"/>
    </row>
    <row r="20" spans="2:10" ht="12.75">
      <c r="B20" s="279"/>
      <c r="C20" s="279" t="s">
        <v>730</v>
      </c>
      <c r="D20" s="279"/>
      <c r="E20" s="279"/>
      <c r="F20" s="279"/>
      <c r="G20" s="279"/>
      <c r="H20" s="279"/>
      <c r="I20" s="280"/>
      <c r="J20" s="371"/>
    </row>
    <row r="21" spans="2:10" ht="12.75">
      <c r="B21" s="279"/>
      <c r="C21" s="279" t="s">
        <v>413</v>
      </c>
      <c r="D21" s="279"/>
      <c r="E21" s="279"/>
      <c r="F21" s="279"/>
      <c r="G21" s="279"/>
      <c r="H21" s="279"/>
      <c r="I21" s="279"/>
      <c r="J21" s="371"/>
    </row>
    <row r="22" spans="2:10" ht="12.75">
      <c r="B22" s="279"/>
      <c r="C22" s="291" t="s">
        <v>731</v>
      </c>
      <c r="D22" s="279"/>
      <c r="E22" s="279"/>
      <c r="F22" s="279"/>
      <c r="G22" s="279"/>
      <c r="H22" s="279"/>
      <c r="I22" s="280"/>
      <c r="J22" s="371"/>
    </row>
    <row r="23" spans="2:10" ht="12.75">
      <c r="B23" s="279"/>
      <c r="C23" s="291" t="s">
        <v>414</v>
      </c>
      <c r="D23" s="279"/>
      <c r="E23" s="279"/>
      <c r="F23" s="279"/>
      <c r="G23" s="279"/>
      <c r="H23" s="279"/>
      <c r="I23" s="279"/>
      <c r="J23" s="371"/>
    </row>
    <row r="24" spans="2:10" ht="12.75">
      <c r="B24" s="279"/>
      <c r="C24" s="291" t="s">
        <v>732</v>
      </c>
      <c r="D24" s="279"/>
      <c r="E24" s="279"/>
      <c r="F24" s="279"/>
      <c r="G24" s="279"/>
      <c r="H24" s="279"/>
      <c r="I24" s="279"/>
      <c r="J24" s="371"/>
    </row>
    <row r="25" spans="2:10" ht="12.75">
      <c r="B25" s="279"/>
      <c r="C25" s="279" t="s">
        <v>366</v>
      </c>
      <c r="D25" s="279"/>
      <c r="E25" s="279"/>
      <c r="F25" s="279"/>
      <c r="G25" s="279"/>
      <c r="H25" s="279"/>
      <c r="I25" s="279"/>
      <c r="J25" s="371"/>
    </row>
    <row r="26" spans="2:10" ht="12.75">
      <c r="B26" s="279"/>
      <c r="C26" s="279" t="s">
        <v>733</v>
      </c>
      <c r="D26" s="279"/>
      <c r="E26" s="279"/>
      <c r="F26" s="279"/>
      <c r="G26" s="279"/>
      <c r="H26" s="279"/>
      <c r="I26" s="279"/>
      <c r="J26" s="371"/>
    </row>
    <row r="27" spans="2:10" ht="12.75">
      <c r="B27" s="279"/>
      <c r="C27" s="291" t="s">
        <v>734</v>
      </c>
      <c r="D27" s="279"/>
      <c r="E27" s="279"/>
      <c r="F27" s="279"/>
      <c r="G27" s="279"/>
      <c r="H27" s="279"/>
      <c r="I27" s="279"/>
      <c r="J27" s="371"/>
    </row>
    <row r="28" spans="2:10" ht="12.75">
      <c r="B28" s="279"/>
      <c r="C28" s="291" t="s">
        <v>367</v>
      </c>
      <c r="D28" s="279"/>
      <c r="E28" s="279"/>
      <c r="F28" s="279"/>
      <c r="G28" s="279"/>
      <c r="H28" s="279"/>
      <c r="I28" s="279"/>
      <c r="J28" s="371"/>
    </row>
    <row r="29" spans="2:10" ht="12.75">
      <c r="B29" s="279"/>
      <c r="C29" s="291"/>
      <c r="D29" s="279"/>
      <c r="E29" s="279"/>
      <c r="F29" s="279"/>
      <c r="G29" s="279"/>
      <c r="H29" s="279"/>
      <c r="I29" s="279"/>
      <c r="J29" s="371"/>
    </row>
    <row r="30" spans="2:10" ht="12.75">
      <c r="B30" s="279"/>
      <c r="C30" s="291" t="s">
        <v>140</v>
      </c>
      <c r="D30" s="279"/>
      <c r="E30" s="279">
        <v>132.81</v>
      </c>
      <c r="F30" s="279"/>
      <c r="G30" s="279"/>
      <c r="H30" s="279"/>
      <c r="I30" s="279"/>
      <c r="J30" s="371">
        <f>E30*G30</f>
        <v>0</v>
      </c>
    </row>
    <row r="31" spans="2:10" ht="12.75">
      <c r="B31" s="279"/>
      <c r="C31" s="370"/>
      <c r="D31" s="279"/>
      <c r="E31" s="279"/>
      <c r="F31" s="279"/>
      <c r="G31" s="279"/>
      <c r="H31" s="279"/>
      <c r="I31" s="279"/>
      <c r="J31" s="371"/>
    </row>
    <row r="32" spans="2:10" ht="12.75">
      <c r="B32" s="279"/>
      <c r="C32" s="370" t="s">
        <v>374</v>
      </c>
      <c r="D32" s="279"/>
      <c r="E32" s="279"/>
      <c r="F32" s="279"/>
      <c r="G32" s="279"/>
      <c r="H32" s="279"/>
      <c r="I32" s="279"/>
      <c r="J32" s="371"/>
    </row>
    <row r="33" spans="2:10" ht="12.75">
      <c r="B33" s="279" t="s">
        <v>129</v>
      </c>
      <c r="C33" s="291" t="s">
        <v>735</v>
      </c>
      <c r="D33" s="279"/>
      <c r="E33" s="279"/>
      <c r="F33" s="279"/>
      <c r="G33" s="279"/>
      <c r="H33" s="279"/>
      <c r="I33" s="279"/>
      <c r="J33" s="371"/>
    </row>
    <row r="34" spans="2:10" ht="12.75">
      <c r="B34" s="279"/>
      <c r="C34" s="291" t="s">
        <v>736</v>
      </c>
      <c r="D34" s="279"/>
      <c r="E34" s="279"/>
      <c r="F34" s="279"/>
      <c r="G34" s="279"/>
      <c r="H34" s="279"/>
      <c r="I34" s="279"/>
      <c r="J34" s="371"/>
    </row>
    <row r="35" spans="2:10" ht="12.75">
      <c r="B35" s="279"/>
      <c r="C35" s="291" t="s">
        <v>737</v>
      </c>
      <c r="D35" s="279"/>
      <c r="E35" s="279"/>
      <c r="F35" s="279"/>
      <c r="G35" s="279"/>
      <c r="H35" s="279"/>
      <c r="I35" s="279"/>
      <c r="J35" s="371"/>
    </row>
    <row r="36" spans="2:10" ht="12.75">
      <c r="B36" s="279"/>
      <c r="C36" s="291" t="s">
        <v>372</v>
      </c>
      <c r="D36" s="279"/>
      <c r="E36" s="279"/>
      <c r="F36" s="279"/>
      <c r="G36" s="279"/>
      <c r="H36" s="279"/>
      <c r="I36" s="279"/>
      <c r="J36" s="371"/>
    </row>
    <row r="37" spans="2:10" ht="12.75">
      <c r="B37" s="279"/>
      <c r="C37" s="279" t="s">
        <v>112</v>
      </c>
      <c r="D37" s="279"/>
      <c r="E37" s="279"/>
      <c r="F37" s="279"/>
      <c r="G37" s="279"/>
      <c r="H37" s="279"/>
      <c r="I37" s="279"/>
      <c r="J37" s="371"/>
    </row>
    <row r="38" spans="2:10" ht="12.75">
      <c r="B38" s="279"/>
      <c r="C38" s="279"/>
      <c r="D38" s="279"/>
      <c r="E38" s="279">
        <v>4</v>
      </c>
      <c r="F38" s="279"/>
      <c r="G38" s="279"/>
      <c r="H38" s="279"/>
      <c r="I38" s="279"/>
      <c r="J38" s="371">
        <f>E38*G38</f>
        <v>0</v>
      </c>
    </row>
    <row r="39" spans="2:10" ht="12.75">
      <c r="B39" s="150"/>
      <c r="C39" s="4"/>
      <c r="D39" s="150"/>
      <c r="E39" s="150"/>
      <c r="F39" s="150"/>
      <c r="G39" s="150"/>
      <c r="H39" s="150"/>
      <c r="I39" s="150"/>
      <c r="J39" s="347"/>
    </row>
    <row r="40" spans="2:10" ht="12.75">
      <c r="B40" s="4" t="s">
        <v>130</v>
      </c>
      <c r="C40" s="109" t="s">
        <v>418</v>
      </c>
      <c r="D40" s="4"/>
      <c r="E40" s="4"/>
      <c r="F40" s="4"/>
      <c r="G40" s="4"/>
      <c r="H40" s="4"/>
      <c r="I40" s="6"/>
      <c r="J40" s="304"/>
    </row>
    <row r="41" spans="2:10" ht="12.75">
      <c r="B41" s="109"/>
      <c r="C41" s="109" t="s">
        <v>738</v>
      </c>
      <c r="D41" s="109"/>
      <c r="E41" s="109"/>
      <c r="F41" s="109"/>
      <c r="G41" s="109"/>
      <c r="H41" s="109"/>
      <c r="I41" s="109"/>
      <c r="J41" s="303"/>
    </row>
    <row r="42" spans="2:10" ht="12.75">
      <c r="B42" s="109"/>
      <c r="C42" s="109" t="s">
        <v>739</v>
      </c>
      <c r="D42" s="109"/>
      <c r="E42" s="109"/>
      <c r="F42" s="109"/>
      <c r="G42" s="109"/>
      <c r="H42" s="109"/>
      <c r="I42" s="109"/>
      <c r="J42" s="303"/>
    </row>
    <row r="43" spans="2:10" ht="12.75">
      <c r="B43" s="109"/>
      <c r="C43" s="109"/>
      <c r="D43" s="109"/>
      <c r="E43" s="109"/>
      <c r="F43" s="109"/>
      <c r="G43" s="109"/>
      <c r="H43" s="109"/>
      <c r="I43" s="109"/>
      <c r="J43" s="303"/>
    </row>
    <row r="44" spans="2:10" ht="12.75">
      <c r="B44" s="350" t="s">
        <v>256</v>
      </c>
      <c r="C44" s="109"/>
      <c r="D44" s="109"/>
      <c r="E44" s="109">
        <v>6.75</v>
      </c>
      <c r="F44" s="109"/>
      <c r="G44" s="109"/>
      <c r="H44" s="109"/>
      <c r="I44" s="109"/>
      <c r="J44" s="303"/>
    </row>
    <row r="45" spans="2:10" ht="12.75">
      <c r="B45" s="350" t="s">
        <v>257</v>
      </c>
      <c r="C45" s="109"/>
      <c r="D45" s="109"/>
      <c r="E45" s="109">
        <v>5.62</v>
      </c>
      <c r="F45" s="109"/>
      <c r="G45" s="109"/>
      <c r="H45" s="109"/>
      <c r="I45" s="109"/>
      <c r="J45" s="303"/>
    </row>
    <row r="46" spans="2:10" ht="12.75">
      <c r="B46" s="350" t="s">
        <v>258</v>
      </c>
      <c r="C46" s="109"/>
      <c r="D46" s="109"/>
      <c r="E46" s="109">
        <v>7.18</v>
      </c>
      <c r="F46" s="109"/>
      <c r="G46" s="109"/>
      <c r="H46" s="109"/>
      <c r="I46" s="109"/>
      <c r="J46" s="303"/>
    </row>
    <row r="47" spans="2:9" ht="12.75">
      <c r="B47" s="350"/>
      <c r="C47" s="109"/>
      <c r="D47" s="109"/>
      <c r="E47" s="109"/>
      <c r="F47" s="109"/>
      <c r="G47" s="109"/>
      <c r="H47" s="109"/>
      <c r="I47" s="109"/>
    </row>
    <row r="48" spans="2:10" ht="12.75">
      <c r="B48" s="350" t="s">
        <v>373</v>
      </c>
      <c r="C48" s="109"/>
      <c r="D48" s="109"/>
      <c r="E48" s="109">
        <v>8</v>
      </c>
      <c r="F48" s="109"/>
      <c r="G48" s="109"/>
      <c r="H48" s="109"/>
      <c r="I48" s="109"/>
      <c r="J48" s="303"/>
    </row>
    <row r="49" spans="2:10" ht="12.75">
      <c r="B49" s="124"/>
      <c r="C49" s="109" t="s">
        <v>140</v>
      </c>
      <c r="D49" s="109"/>
      <c r="E49" s="109"/>
      <c r="F49" s="109"/>
      <c r="G49" s="109"/>
      <c r="H49" s="109"/>
      <c r="I49" s="109"/>
      <c r="J49" s="303"/>
    </row>
    <row r="50" spans="2:10" ht="12.75">
      <c r="B50" s="109"/>
      <c r="D50" s="109"/>
      <c r="E50" s="109">
        <f>SUM(E44:E48)</f>
        <v>27.55</v>
      </c>
      <c r="F50" s="109"/>
      <c r="G50" s="109"/>
      <c r="H50" s="109"/>
      <c r="I50" s="109"/>
      <c r="J50" s="348">
        <f>E50*G50</f>
        <v>0</v>
      </c>
    </row>
    <row r="51" spans="2:10" ht="12.75">
      <c r="B51" s="109"/>
      <c r="D51" s="109"/>
      <c r="E51" s="109"/>
      <c r="F51" s="109"/>
      <c r="G51" s="109"/>
      <c r="H51" s="109"/>
      <c r="I51" s="109"/>
      <c r="J51" s="348"/>
    </row>
    <row r="52" spans="2:10" ht="12.75">
      <c r="B52" s="109" t="s">
        <v>133</v>
      </c>
      <c r="C52" t="s">
        <v>417</v>
      </c>
      <c r="D52" s="109"/>
      <c r="E52" s="109"/>
      <c r="F52" s="109"/>
      <c r="G52" s="109"/>
      <c r="H52" s="109"/>
      <c r="I52" s="109"/>
      <c r="J52" s="348"/>
    </row>
    <row r="53" spans="2:10" ht="12.75">
      <c r="B53" s="109"/>
      <c r="D53" s="109"/>
      <c r="E53" s="109"/>
      <c r="F53" s="109"/>
      <c r="G53" s="109"/>
      <c r="H53" s="109"/>
      <c r="I53" s="109"/>
      <c r="J53" s="348"/>
    </row>
    <row r="54" spans="3:10" ht="12.75">
      <c r="C54" t="s">
        <v>141</v>
      </c>
      <c r="E54" s="339">
        <v>1</v>
      </c>
      <c r="G54" s="339"/>
      <c r="J54" s="345">
        <f>E54*G54</f>
        <v>0</v>
      </c>
    </row>
    <row r="56" spans="2:10" ht="13.5" thickBot="1">
      <c r="B56" s="343" t="s">
        <v>415</v>
      </c>
      <c r="C56" s="343"/>
      <c r="D56" s="343"/>
      <c r="E56" s="343"/>
      <c r="F56" s="343"/>
      <c r="G56" s="343"/>
      <c r="H56" s="343"/>
      <c r="I56" s="343"/>
      <c r="J56" s="349">
        <f>SUM(J30:J54)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84"/>
  <sheetViews>
    <sheetView zoomScalePageLayoutView="0" workbookViewId="0" topLeftCell="A1">
      <selection activeCell="C37" sqref="C37"/>
    </sheetView>
  </sheetViews>
  <sheetFormatPr defaultColWidth="11.375" defaultRowHeight="12.75"/>
  <cols>
    <col min="1" max="9" width="11.375" style="0" customWidth="1"/>
    <col min="10" max="10" width="10.875" style="345" customWidth="1"/>
  </cols>
  <sheetData>
    <row r="1" spans="2:11" ht="12.75">
      <c r="B1" s="4" t="s">
        <v>14</v>
      </c>
      <c r="C1" s="5" t="s">
        <v>416</v>
      </c>
      <c r="D1" s="5"/>
      <c r="E1" s="5"/>
      <c r="F1" s="4"/>
      <c r="G1" s="5"/>
      <c r="H1" s="4"/>
      <c r="I1" s="6"/>
      <c r="J1" s="299"/>
      <c r="K1" s="4" t="s">
        <v>178</v>
      </c>
    </row>
    <row r="2" spans="2:11" ht="12.75">
      <c r="B2" s="4"/>
      <c r="C2" s="5"/>
      <c r="D2" s="5"/>
      <c r="E2" s="5"/>
      <c r="F2" s="4"/>
      <c r="G2" s="5"/>
      <c r="H2" s="4"/>
      <c r="I2" s="6"/>
      <c r="J2" s="299"/>
      <c r="K2" s="4" t="s">
        <v>5</v>
      </c>
    </row>
    <row r="3" spans="2:11" ht="12.75">
      <c r="B3" s="4"/>
      <c r="C3" s="48" t="s">
        <v>85</v>
      </c>
      <c r="D3" s="48"/>
      <c r="E3" s="26"/>
      <c r="F3" s="48"/>
      <c r="G3" s="48"/>
      <c r="H3" s="48"/>
      <c r="I3" s="48"/>
      <c r="J3" s="299"/>
      <c r="K3" s="53"/>
    </row>
    <row r="4" spans="2:11" ht="12.75">
      <c r="B4" s="4"/>
      <c r="C4" s="48" t="s">
        <v>86</v>
      </c>
      <c r="D4" s="48"/>
      <c r="E4" s="26"/>
      <c r="F4" s="48"/>
      <c r="G4" s="48"/>
      <c r="H4" s="48"/>
      <c r="I4" s="8"/>
      <c r="J4" s="299"/>
      <c r="K4" s="4"/>
    </row>
    <row r="5" spans="2:11" ht="12.75">
      <c r="B5" s="4"/>
      <c r="C5" s="48" t="s">
        <v>165</v>
      </c>
      <c r="D5" s="48"/>
      <c r="E5" s="26"/>
      <c r="F5" s="48"/>
      <c r="G5" s="48"/>
      <c r="H5" s="48"/>
      <c r="I5" s="8"/>
      <c r="J5" s="299"/>
      <c r="K5" s="4"/>
    </row>
    <row r="6" spans="2:11" ht="12.75">
      <c r="B6" s="4"/>
      <c r="C6" s="6" t="s">
        <v>166</v>
      </c>
      <c r="D6" s="6"/>
      <c r="E6" s="6"/>
      <c r="F6" s="6"/>
      <c r="G6" s="6"/>
      <c r="H6" s="6"/>
      <c r="I6" s="6"/>
      <c r="J6" s="299"/>
      <c r="K6" s="4"/>
    </row>
    <row r="7" spans="2:11" ht="12.75">
      <c r="B7" s="4"/>
      <c r="C7" s="36" t="s">
        <v>167</v>
      </c>
      <c r="D7" s="36"/>
      <c r="E7" s="27"/>
      <c r="F7" s="37"/>
      <c r="G7" s="36"/>
      <c r="H7" s="36"/>
      <c r="I7" s="36"/>
      <c r="J7" s="299"/>
      <c r="K7" s="4"/>
    </row>
    <row r="8" spans="2:11" ht="12.75">
      <c r="B8" s="4"/>
      <c r="C8" s="36" t="s">
        <v>168</v>
      </c>
      <c r="D8" s="36"/>
      <c r="E8" s="27"/>
      <c r="F8" s="37"/>
      <c r="G8" s="36"/>
      <c r="H8" s="36"/>
      <c r="I8" s="36"/>
      <c r="J8" s="299"/>
      <c r="K8" s="4"/>
    </row>
    <row r="9" spans="2:11" ht="12.75">
      <c r="B9" s="4"/>
      <c r="C9" s="36"/>
      <c r="D9" s="36"/>
      <c r="E9" s="27"/>
      <c r="F9" s="37"/>
      <c r="G9" s="36"/>
      <c r="H9" s="36"/>
      <c r="I9" s="36"/>
      <c r="J9" s="299"/>
      <c r="K9" s="4"/>
    </row>
    <row r="10" spans="2:11" ht="12.75">
      <c r="B10" s="6"/>
      <c r="C10" s="6"/>
      <c r="D10" s="6"/>
      <c r="E10" s="6"/>
      <c r="F10" s="6"/>
      <c r="G10" s="6"/>
      <c r="H10" s="6"/>
      <c r="I10" s="6"/>
      <c r="J10" s="299"/>
      <c r="K10" s="69"/>
    </row>
    <row r="11" spans="2:11" ht="12.75">
      <c r="B11" s="6"/>
      <c r="C11" s="149" t="s">
        <v>203</v>
      </c>
      <c r="D11" s="149"/>
      <c r="E11" s="149" t="s">
        <v>204</v>
      </c>
      <c r="F11" s="149"/>
      <c r="G11" s="149" t="s">
        <v>205</v>
      </c>
      <c r="H11" s="149"/>
      <c r="I11" s="149"/>
      <c r="J11" s="301" t="s">
        <v>206</v>
      </c>
      <c r="K11" s="5"/>
    </row>
    <row r="12" spans="2:11" ht="12.75">
      <c r="B12" s="6"/>
      <c r="C12" s="6"/>
      <c r="D12" s="6"/>
      <c r="E12" s="6"/>
      <c r="F12" s="6"/>
      <c r="G12" s="6"/>
      <c r="H12" s="6"/>
      <c r="I12" s="6"/>
      <c r="J12" s="299"/>
      <c r="K12" s="69"/>
    </row>
    <row r="13" spans="2:11" ht="12.75">
      <c r="B13" s="6"/>
      <c r="C13" s="8"/>
      <c r="D13" s="8"/>
      <c r="E13" s="8"/>
      <c r="F13" s="8"/>
      <c r="G13" s="8"/>
      <c r="H13" s="8"/>
      <c r="I13" s="8"/>
      <c r="J13" s="299"/>
      <c r="K13" s="69"/>
    </row>
    <row r="14" spans="2:11" ht="12.75">
      <c r="B14" s="4" t="s">
        <v>111</v>
      </c>
      <c r="C14" s="6" t="s">
        <v>419</v>
      </c>
      <c r="D14" s="4"/>
      <c r="E14" s="4"/>
      <c r="F14" s="4"/>
      <c r="G14" s="4"/>
      <c r="H14" s="4"/>
      <c r="I14" s="4"/>
      <c r="J14" s="304"/>
      <c r="K14" s="69"/>
    </row>
    <row r="15" spans="2:11" ht="12.75">
      <c r="B15" s="4"/>
      <c r="C15" s="6" t="s">
        <v>740</v>
      </c>
      <c r="D15" s="4"/>
      <c r="E15" s="4"/>
      <c r="F15" s="4"/>
      <c r="G15" s="4"/>
      <c r="H15" s="4"/>
      <c r="I15" s="4"/>
      <c r="J15" s="304"/>
      <c r="K15" s="69"/>
    </row>
    <row r="16" spans="2:11" ht="12.75">
      <c r="B16" s="4"/>
      <c r="C16" s="6" t="s">
        <v>741</v>
      </c>
      <c r="D16" s="4"/>
      <c r="E16" s="4"/>
      <c r="F16" s="4"/>
      <c r="G16" s="4"/>
      <c r="H16" s="4"/>
      <c r="I16" s="4"/>
      <c r="J16" s="304"/>
      <c r="K16" s="69"/>
    </row>
    <row r="17" spans="2:11" ht="12.75">
      <c r="B17" s="4"/>
      <c r="C17" s="4">
        <f>21.45+2.14</f>
        <v>23.59</v>
      </c>
      <c r="D17" s="4"/>
      <c r="E17" s="4"/>
      <c r="F17" s="4"/>
      <c r="G17" s="4"/>
      <c r="H17" s="4"/>
      <c r="I17" s="4"/>
      <c r="J17" s="304"/>
      <c r="K17" s="69"/>
    </row>
    <row r="18" spans="2:11" ht="12.75">
      <c r="B18" s="4"/>
      <c r="C18" s="337"/>
      <c r="D18" s="337"/>
      <c r="E18" s="337"/>
      <c r="F18" s="337"/>
      <c r="G18" s="337"/>
      <c r="H18" s="337"/>
      <c r="I18" s="337"/>
      <c r="J18" s="351"/>
      <c r="K18" s="69"/>
    </row>
    <row r="19" spans="2:11" ht="12.75">
      <c r="B19" s="4"/>
      <c r="C19" s="337" t="s">
        <v>742</v>
      </c>
      <c r="D19" s="337"/>
      <c r="E19" s="337">
        <f>0.4*0.4*23.59</f>
        <v>3.774400000000001</v>
      </c>
      <c r="F19" s="337"/>
      <c r="G19" s="337"/>
      <c r="H19" s="337"/>
      <c r="I19" s="337"/>
      <c r="J19" s="304"/>
      <c r="K19" s="69"/>
    </row>
    <row r="20" spans="2:11" ht="12.75">
      <c r="B20" s="4"/>
      <c r="C20" s="337"/>
      <c r="D20" s="337"/>
      <c r="E20" s="337"/>
      <c r="F20" s="337"/>
      <c r="G20" s="337"/>
      <c r="H20" s="337"/>
      <c r="I20" s="337"/>
      <c r="J20" s="304"/>
      <c r="K20" s="69"/>
    </row>
    <row r="21" spans="2:11" ht="12.75">
      <c r="B21" s="4"/>
      <c r="C21" s="4" t="s">
        <v>146</v>
      </c>
      <c r="D21" s="4"/>
      <c r="E21" s="4">
        <f>E19</f>
        <v>3.774400000000001</v>
      </c>
      <c r="F21" s="4"/>
      <c r="G21" s="4"/>
      <c r="H21" s="4"/>
      <c r="I21" s="4"/>
      <c r="J21" s="304">
        <f>E21*G21</f>
        <v>0</v>
      </c>
      <c r="K21" s="69"/>
    </row>
    <row r="22" spans="2:11" ht="12.75">
      <c r="B22" s="4"/>
      <c r="C22" s="4"/>
      <c r="D22" s="4"/>
      <c r="E22" s="4"/>
      <c r="F22" s="4"/>
      <c r="G22" s="4"/>
      <c r="H22" s="4"/>
      <c r="I22" s="4"/>
      <c r="J22" s="304"/>
      <c r="K22" s="69"/>
    </row>
    <row r="23" spans="2:11" ht="12.75">
      <c r="B23" s="4" t="s">
        <v>129</v>
      </c>
      <c r="C23" s="4" t="s">
        <v>420</v>
      </c>
      <c r="D23" s="4"/>
      <c r="E23" s="4"/>
      <c r="F23" s="4"/>
      <c r="G23" s="4"/>
      <c r="H23" s="4"/>
      <c r="I23" s="4"/>
      <c r="J23" s="304"/>
      <c r="K23" s="69"/>
    </row>
    <row r="24" spans="2:11" ht="12.75">
      <c r="B24" s="4"/>
      <c r="C24" s="4" t="s">
        <v>421</v>
      </c>
      <c r="D24" s="4"/>
      <c r="E24" s="4"/>
      <c r="F24" s="4"/>
      <c r="G24" s="4"/>
      <c r="H24" s="4"/>
      <c r="I24" s="4"/>
      <c r="J24" s="304"/>
      <c r="K24" s="69"/>
    </row>
    <row r="25" spans="2:11" ht="12.75">
      <c r="B25" s="337"/>
      <c r="C25" s="4" t="s">
        <v>713</v>
      </c>
      <c r="D25" s="4"/>
      <c r="E25" s="4"/>
      <c r="F25" s="4"/>
      <c r="G25" s="4"/>
      <c r="H25" s="4"/>
      <c r="I25" s="4"/>
      <c r="J25" s="304"/>
      <c r="K25" s="69"/>
    </row>
    <row r="26" spans="2:11" ht="12.75">
      <c r="B26" s="337"/>
      <c r="C26" s="4"/>
      <c r="D26" s="4"/>
      <c r="E26" s="4"/>
      <c r="F26" s="4"/>
      <c r="G26" s="4"/>
      <c r="H26" s="4"/>
      <c r="I26" s="4"/>
      <c r="J26" s="352"/>
      <c r="K26" s="69"/>
    </row>
    <row r="27" spans="2:11" ht="12.75">
      <c r="B27" s="337"/>
      <c r="C27" s="338"/>
      <c r="D27" s="4"/>
      <c r="E27" s="110">
        <v>23.59</v>
      </c>
      <c r="F27" s="110"/>
      <c r="G27" s="182"/>
      <c r="H27" s="4"/>
      <c r="I27" s="4"/>
      <c r="J27" s="304"/>
      <c r="K27" s="69"/>
    </row>
    <row r="28" spans="2:11" ht="12.75">
      <c r="B28" s="337"/>
      <c r="C28" s="338"/>
      <c r="D28" s="4"/>
      <c r="E28" s="3"/>
      <c r="F28" s="110"/>
      <c r="G28" s="182"/>
      <c r="H28" s="4"/>
      <c r="I28" s="4"/>
      <c r="J28" s="304"/>
      <c r="K28" s="69"/>
    </row>
    <row r="29" spans="2:11" ht="12.75">
      <c r="B29" s="4"/>
      <c r="C29" s="4" t="s">
        <v>140</v>
      </c>
      <c r="D29" s="4"/>
      <c r="E29" s="4">
        <f>E27</f>
        <v>23.59</v>
      </c>
      <c r="F29" s="4"/>
      <c r="G29" s="4"/>
      <c r="H29" s="4"/>
      <c r="I29" s="4"/>
      <c r="J29" s="304">
        <f>E29*G29</f>
        <v>0</v>
      </c>
      <c r="K29" s="69"/>
    </row>
    <row r="30" spans="2:11" ht="12.75">
      <c r="B30" s="6"/>
      <c r="C30" s="8"/>
      <c r="D30" s="8"/>
      <c r="E30" s="8"/>
      <c r="F30" s="8"/>
      <c r="G30" s="8"/>
      <c r="H30" s="8"/>
      <c r="I30" s="8"/>
      <c r="J30" s="299"/>
      <c r="K30" s="69"/>
    </row>
    <row r="31" spans="2:11" ht="12.75">
      <c r="B31" s="6" t="s">
        <v>130</v>
      </c>
      <c r="C31" s="8" t="s">
        <v>743</v>
      </c>
      <c r="D31" s="8"/>
      <c r="E31" s="8"/>
      <c r="F31" s="8"/>
      <c r="G31" s="8"/>
      <c r="H31" s="8"/>
      <c r="I31" s="8"/>
      <c r="J31" s="299"/>
      <c r="K31" s="69"/>
    </row>
    <row r="32" spans="2:11" ht="12.75">
      <c r="B32" s="109"/>
      <c r="C32" s="109" t="s">
        <v>422</v>
      </c>
      <c r="D32" s="109"/>
      <c r="E32" s="109"/>
      <c r="F32" s="109"/>
      <c r="G32" s="109"/>
      <c r="H32" s="109"/>
      <c r="I32" s="109"/>
      <c r="J32" s="303"/>
      <c r="K32" s="69"/>
    </row>
    <row r="33" spans="2:11" ht="12.75">
      <c r="B33" s="6"/>
      <c r="C33" s="6"/>
      <c r="D33" s="6"/>
      <c r="E33" s="6"/>
      <c r="F33" s="6"/>
      <c r="G33" s="4"/>
      <c r="H33" s="6"/>
      <c r="I33" s="6"/>
      <c r="J33" s="299"/>
      <c r="K33" s="69"/>
    </row>
    <row r="34" spans="2:11" ht="12.75">
      <c r="B34" s="6"/>
      <c r="C34" s="6" t="s">
        <v>141</v>
      </c>
      <c r="D34" s="6"/>
      <c r="E34" s="6">
        <v>1</v>
      </c>
      <c r="F34" s="6"/>
      <c r="G34" s="4"/>
      <c r="H34" s="6"/>
      <c r="I34" s="6"/>
      <c r="J34" s="299">
        <f>E34*G34</f>
        <v>0</v>
      </c>
      <c r="K34" s="69"/>
    </row>
    <row r="35" spans="2:11" ht="12.75">
      <c r="B35" s="4"/>
      <c r="C35" s="4"/>
      <c r="D35" s="4"/>
      <c r="E35" s="4"/>
      <c r="F35" s="4"/>
      <c r="G35" s="4"/>
      <c r="H35" s="4"/>
      <c r="I35" s="4"/>
      <c r="J35" s="304"/>
      <c r="K35" s="69"/>
    </row>
    <row r="36" spans="2:11" ht="12.75">
      <c r="B36" s="4" t="s">
        <v>133</v>
      </c>
      <c r="C36" s="4" t="s">
        <v>428</v>
      </c>
      <c r="D36" s="4"/>
      <c r="E36" s="4"/>
      <c r="F36" s="4"/>
      <c r="G36" s="4"/>
      <c r="H36" s="4"/>
      <c r="I36" s="4"/>
      <c r="J36" s="304"/>
      <c r="K36" s="69"/>
    </row>
    <row r="37" spans="2:11" ht="12.75">
      <c r="B37" s="4"/>
      <c r="C37" s="4"/>
      <c r="D37" s="4"/>
      <c r="E37" s="4"/>
      <c r="F37" s="4"/>
      <c r="G37" s="4"/>
      <c r="H37" s="4"/>
      <c r="I37" s="4"/>
      <c r="J37" s="304"/>
      <c r="K37" s="69"/>
    </row>
    <row r="38" spans="2:11" ht="12.75">
      <c r="B38" s="4"/>
      <c r="C38" s="4" t="s">
        <v>141</v>
      </c>
      <c r="D38" s="4"/>
      <c r="E38" s="4">
        <v>1</v>
      </c>
      <c r="F38" s="4"/>
      <c r="G38" s="4"/>
      <c r="H38" s="4"/>
      <c r="I38" s="4"/>
      <c r="J38" s="304">
        <f>E38*G38</f>
        <v>0</v>
      </c>
      <c r="K38" s="69"/>
    </row>
    <row r="39" spans="2:11" ht="12.75">
      <c r="B39" s="7"/>
      <c r="C39" s="4"/>
      <c r="D39" s="4"/>
      <c r="E39" s="4"/>
      <c r="F39" s="4"/>
      <c r="G39" s="4"/>
      <c r="H39" s="4"/>
      <c r="I39" s="3"/>
      <c r="J39" s="299"/>
      <c r="K39" s="6"/>
    </row>
    <row r="40" spans="2:10" ht="13.5" thickBot="1">
      <c r="B40" s="340" t="s">
        <v>423</v>
      </c>
      <c r="C40" s="13"/>
      <c r="D40" s="13"/>
      <c r="E40" s="13"/>
      <c r="F40" s="13"/>
      <c r="G40" s="13"/>
      <c r="H40" s="13"/>
      <c r="I40" s="13"/>
      <c r="J40" s="353">
        <f>SUM(J13:J38)</f>
        <v>0</v>
      </c>
    </row>
    <row r="54" spans="2:11" ht="16.5">
      <c r="B54" s="354"/>
      <c r="C54" s="6"/>
      <c r="D54" s="6"/>
      <c r="E54" s="162"/>
      <c r="F54" s="6"/>
      <c r="G54" s="162"/>
      <c r="H54" s="6"/>
      <c r="I54" s="6"/>
      <c r="J54" s="299"/>
      <c r="K54" s="355"/>
    </row>
    <row r="55" spans="2:11" ht="16.5">
      <c r="B55" s="354"/>
      <c r="C55" s="6"/>
      <c r="D55" s="6"/>
      <c r="E55" s="162"/>
      <c r="F55" s="6"/>
      <c r="G55" s="162"/>
      <c r="H55" s="6"/>
      <c r="I55" s="6"/>
      <c r="J55" s="299"/>
      <c r="K55" s="355"/>
    </row>
    <row r="56" spans="2:11" ht="12.75">
      <c r="B56" s="6"/>
      <c r="C56" s="6"/>
      <c r="D56" s="6"/>
      <c r="E56" s="162"/>
      <c r="F56" s="6"/>
      <c r="G56" s="162"/>
      <c r="H56" s="6"/>
      <c r="I56" s="6"/>
      <c r="J56" s="299"/>
      <c r="K56" s="355"/>
    </row>
    <row r="57" spans="2:11" ht="12.75">
      <c r="B57" s="6"/>
      <c r="C57" s="6"/>
      <c r="D57" s="7"/>
      <c r="E57" s="162"/>
      <c r="F57" s="6"/>
      <c r="G57" s="162"/>
      <c r="H57" s="6"/>
      <c r="I57" s="6"/>
      <c r="J57" s="299"/>
      <c r="K57" s="355"/>
    </row>
    <row r="58" spans="2:11" ht="12.75">
      <c r="B58" s="6"/>
      <c r="C58" s="6"/>
      <c r="D58" s="7"/>
      <c r="E58" s="162"/>
      <c r="F58" s="6"/>
      <c r="G58" s="162"/>
      <c r="H58" s="6"/>
      <c r="I58" s="6"/>
      <c r="J58" s="299"/>
      <c r="K58" s="355"/>
    </row>
    <row r="59" spans="2:11" ht="12.75">
      <c r="B59" s="6"/>
      <c r="C59" s="48"/>
      <c r="D59" s="7"/>
      <c r="E59" s="48"/>
      <c r="F59" s="48"/>
      <c r="G59" s="48"/>
      <c r="H59" s="48"/>
      <c r="I59" s="48"/>
      <c r="J59" s="299"/>
      <c r="K59" s="355"/>
    </row>
    <row r="60" spans="2:11" ht="12.75">
      <c r="B60" s="6"/>
      <c r="C60" s="48"/>
      <c r="D60" s="48"/>
      <c r="E60" s="7"/>
      <c r="F60" s="48"/>
      <c r="G60" s="48"/>
      <c r="H60" s="48"/>
      <c r="I60" s="48"/>
      <c r="J60" s="299"/>
      <c r="K60" s="355"/>
    </row>
    <row r="61" spans="2:11" ht="12.75">
      <c r="B61" s="6"/>
      <c r="C61" s="48"/>
      <c r="D61" s="48"/>
      <c r="E61" s="48"/>
      <c r="F61" s="48"/>
      <c r="G61" s="48"/>
      <c r="H61" s="48"/>
      <c r="I61" s="48"/>
      <c r="J61" s="299"/>
      <c r="K61" s="355"/>
    </row>
    <row r="62" spans="2:11" ht="12.75">
      <c r="B62" s="6"/>
      <c r="C62" s="48"/>
      <c r="D62" s="48"/>
      <c r="E62" s="48"/>
      <c r="F62" s="48"/>
      <c r="G62" s="48"/>
      <c r="H62" s="48"/>
      <c r="I62" s="48"/>
      <c r="J62" s="299"/>
      <c r="K62" s="355"/>
    </row>
    <row r="63" spans="2:11" ht="12.75">
      <c r="B63" s="6"/>
      <c r="C63" s="48"/>
      <c r="D63" s="48"/>
      <c r="E63" s="48"/>
      <c r="F63" s="48"/>
      <c r="G63" s="48"/>
      <c r="H63" s="48"/>
      <c r="I63" s="48"/>
      <c r="J63" s="299"/>
      <c r="K63" s="355"/>
    </row>
    <row r="64" spans="2:11" ht="12.75">
      <c r="B64" s="6"/>
      <c r="C64" s="6"/>
      <c r="D64" s="6"/>
      <c r="E64" s="6"/>
      <c r="F64" s="6"/>
      <c r="G64" s="6"/>
      <c r="H64" s="6"/>
      <c r="I64" s="6"/>
      <c r="J64" s="299"/>
      <c r="K64" s="355"/>
    </row>
    <row r="65" spans="2:11" ht="12.75">
      <c r="B65" s="6"/>
      <c r="C65" s="6"/>
      <c r="D65" s="6"/>
      <c r="E65" s="6"/>
      <c r="F65" s="6"/>
      <c r="G65" s="6"/>
      <c r="H65" s="6"/>
      <c r="I65" s="6"/>
      <c r="J65" s="299"/>
      <c r="K65" s="355"/>
    </row>
    <row r="66" spans="2:11" ht="12.75">
      <c r="B66" s="6"/>
      <c r="C66" s="6"/>
      <c r="D66" s="6"/>
      <c r="E66" s="6"/>
      <c r="F66" s="6"/>
      <c r="G66" s="6"/>
      <c r="H66" s="6"/>
      <c r="I66" s="6"/>
      <c r="J66" s="299"/>
      <c r="K66" s="355"/>
    </row>
    <row r="67" spans="2:11" ht="12.75">
      <c r="B67" s="6"/>
      <c r="C67" s="356"/>
      <c r="D67" s="356"/>
      <c r="E67" s="356"/>
      <c r="F67" s="356"/>
      <c r="G67" s="356"/>
      <c r="H67" s="356"/>
      <c r="I67" s="356"/>
      <c r="J67" s="357"/>
      <c r="K67" s="355"/>
    </row>
    <row r="68" spans="2:11" ht="12.75">
      <c r="B68" s="6"/>
      <c r="C68" s="356"/>
      <c r="D68" s="356"/>
      <c r="E68" s="356"/>
      <c r="F68" s="356"/>
      <c r="G68" s="356"/>
      <c r="H68" s="356"/>
      <c r="I68" s="356"/>
      <c r="J68" s="299"/>
      <c r="K68" s="355"/>
    </row>
    <row r="69" spans="2:11" ht="12.75">
      <c r="B69" s="6"/>
      <c r="C69" s="356"/>
      <c r="D69" s="356"/>
      <c r="E69" s="356"/>
      <c r="F69" s="356"/>
      <c r="G69" s="356"/>
      <c r="H69" s="356"/>
      <c r="I69" s="356"/>
      <c r="J69" s="299"/>
      <c r="K69" s="355"/>
    </row>
    <row r="70" spans="2:11" ht="12.75">
      <c r="B70" s="6"/>
      <c r="C70" s="6"/>
      <c r="D70" s="6"/>
      <c r="E70" s="6"/>
      <c r="F70" s="6"/>
      <c r="G70" s="6"/>
      <c r="H70" s="6"/>
      <c r="I70" s="6"/>
      <c r="J70" s="299"/>
      <c r="K70" s="355"/>
    </row>
    <row r="71" spans="2:11" ht="12.75">
      <c r="B71" s="6"/>
      <c r="C71" s="6"/>
      <c r="D71" s="6"/>
      <c r="E71" s="6"/>
      <c r="F71" s="6"/>
      <c r="G71" s="6"/>
      <c r="H71" s="6"/>
      <c r="I71" s="6"/>
      <c r="J71" s="299"/>
      <c r="K71" s="355"/>
    </row>
    <row r="72" spans="2:11" ht="12.75">
      <c r="B72" s="6"/>
      <c r="C72" s="6"/>
      <c r="D72" s="6"/>
      <c r="E72" s="6"/>
      <c r="F72" s="6"/>
      <c r="G72" s="6"/>
      <c r="H72" s="6"/>
      <c r="I72" s="6"/>
      <c r="J72" s="299"/>
      <c r="K72" s="355"/>
    </row>
    <row r="73" spans="2:11" ht="12.75">
      <c r="B73" s="6"/>
      <c r="C73" s="6"/>
      <c r="D73" s="6"/>
      <c r="E73" s="6"/>
      <c r="F73" s="6"/>
      <c r="G73" s="6"/>
      <c r="H73" s="6"/>
      <c r="I73" s="6"/>
      <c r="J73" s="299"/>
      <c r="K73" s="355"/>
    </row>
    <row r="74" spans="2:11" ht="12.75">
      <c r="B74" s="356"/>
      <c r="C74" s="6"/>
      <c r="D74" s="6"/>
      <c r="E74" s="6"/>
      <c r="F74" s="6"/>
      <c r="G74" s="6"/>
      <c r="H74" s="6"/>
      <c r="I74" s="6"/>
      <c r="J74" s="299"/>
      <c r="K74" s="355"/>
    </row>
    <row r="75" spans="2:11" ht="12.75">
      <c r="B75" s="356"/>
      <c r="C75" s="6"/>
      <c r="D75" s="6"/>
      <c r="E75" s="6"/>
      <c r="F75" s="6"/>
      <c r="G75" s="6"/>
      <c r="H75" s="6"/>
      <c r="I75" s="6"/>
      <c r="J75" s="358"/>
      <c r="K75" s="355"/>
    </row>
    <row r="76" spans="2:11" ht="12.75">
      <c r="B76" s="356"/>
      <c r="C76" s="6"/>
      <c r="D76" s="6"/>
      <c r="E76" s="162"/>
      <c r="F76" s="6"/>
      <c r="G76" s="162"/>
      <c r="H76" s="6"/>
      <c r="I76" s="6"/>
      <c r="J76" s="358"/>
      <c r="K76" s="355"/>
    </row>
    <row r="77" spans="2:11" ht="12.75">
      <c r="B77" s="356"/>
      <c r="C77" s="6"/>
      <c r="D77" s="6"/>
      <c r="E77" s="162"/>
      <c r="F77" s="6"/>
      <c r="G77" s="162"/>
      <c r="H77" s="6"/>
      <c r="I77" s="6"/>
      <c r="J77" s="358"/>
      <c r="K77" s="355"/>
    </row>
    <row r="78" spans="2:11" ht="12.75">
      <c r="B78" s="356"/>
      <c r="C78" s="359"/>
      <c r="D78" s="6"/>
      <c r="E78" s="308"/>
      <c r="F78" s="308"/>
      <c r="G78" s="360"/>
      <c r="H78" s="6"/>
      <c r="I78" s="6"/>
      <c r="J78" s="299"/>
      <c r="K78" s="355"/>
    </row>
    <row r="79" spans="2:11" ht="12.75">
      <c r="B79" s="356"/>
      <c r="C79" s="359"/>
      <c r="D79" s="6"/>
      <c r="E79" s="7"/>
      <c r="F79" s="308"/>
      <c r="G79" s="360"/>
      <c r="H79" s="6"/>
      <c r="I79" s="6"/>
      <c r="J79" s="299"/>
      <c r="K79" s="355"/>
    </row>
    <row r="80" spans="2:11" ht="12.75">
      <c r="B80" s="6"/>
      <c r="C80" s="6"/>
      <c r="D80" s="6"/>
      <c r="E80" s="6"/>
      <c r="F80" s="6"/>
      <c r="G80" s="6"/>
      <c r="H80" s="6"/>
      <c r="I80" s="6"/>
      <c r="J80" s="299"/>
      <c r="K80" s="355"/>
    </row>
    <row r="81" spans="2:11" ht="12.75">
      <c r="B81" s="355"/>
      <c r="C81" s="355"/>
      <c r="D81" s="355"/>
      <c r="E81" s="355"/>
      <c r="F81" s="355"/>
      <c r="G81" s="355"/>
      <c r="H81" s="355"/>
      <c r="I81" s="355"/>
      <c r="J81" s="361"/>
      <c r="K81" s="355"/>
    </row>
    <row r="82" spans="2:11" ht="12.75">
      <c r="B82" s="355"/>
      <c r="C82" s="355"/>
      <c r="D82" s="355"/>
      <c r="E82" s="355"/>
      <c r="F82" s="355"/>
      <c r="G82" s="355"/>
      <c r="H82" s="355"/>
      <c r="I82" s="355"/>
      <c r="J82" s="361"/>
      <c r="K82" s="355"/>
    </row>
    <row r="83" spans="2:11" ht="12.75">
      <c r="B83" s="355"/>
      <c r="C83" s="355"/>
      <c r="D83" s="355"/>
      <c r="E83" s="355"/>
      <c r="F83" s="355"/>
      <c r="G83" s="355"/>
      <c r="H83" s="355"/>
      <c r="I83" s="355"/>
      <c r="J83" s="361"/>
      <c r="K83" s="355"/>
    </row>
    <row r="84" spans="2:11" ht="12.75">
      <c r="B84" s="355"/>
      <c r="C84" s="355"/>
      <c r="D84" s="355"/>
      <c r="E84" s="355"/>
      <c r="F84" s="355"/>
      <c r="G84" s="355"/>
      <c r="H84" s="355"/>
      <c r="I84" s="355"/>
      <c r="J84" s="361"/>
      <c r="K84" s="3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49"/>
  <sheetViews>
    <sheetView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2.75390625" style="3" customWidth="1"/>
    <col min="2" max="5" width="9.00390625" style="3" customWidth="1"/>
    <col min="6" max="6" width="6.125" style="3" customWidth="1"/>
    <col min="7" max="7" width="9.00390625" style="3" customWidth="1"/>
    <col min="8" max="8" width="5.375" style="3" customWidth="1"/>
    <col min="9" max="16384" width="9.00390625" style="3" customWidth="1"/>
  </cols>
  <sheetData>
    <row r="1" spans="1:12" ht="12.75">
      <c r="A1" s="9"/>
      <c r="B1" s="9" t="s">
        <v>3</v>
      </c>
      <c r="C1" s="9" t="s">
        <v>65</v>
      </c>
      <c r="D1" s="9"/>
      <c r="E1" s="9"/>
      <c r="F1" s="9"/>
      <c r="G1" s="6"/>
      <c r="H1" s="6"/>
      <c r="I1" s="6"/>
      <c r="K1" s="4"/>
      <c r="L1" s="4"/>
    </row>
    <row r="2" spans="1:12" ht="12.75">
      <c r="A2" s="9"/>
      <c r="B2" s="9"/>
      <c r="C2" s="9"/>
      <c r="D2" s="9"/>
      <c r="E2" s="9"/>
      <c r="F2" s="9"/>
      <c r="G2" s="6"/>
      <c r="H2" s="6"/>
      <c r="I2" s="6"/>
      <c r="K2" s="4"/>
      <c r="L2" s="4"/>
    </row>
    <row r="3" spans="1:12" ht="12.75">
      <c r="A3" s="9"/>
      <c r="B3" s="14" t="s">
        <v>66</v>
      </c>
      <c r="D3" s="28"/>
      <c r="H3" s="6"/>
      <c r="I3" s="6"/>
      <c r="J3" s="6"/>
      <c r="K3" s="4"/>
      <c r="L3" s="4"/>
    </row>
    <row r="4" spans="1:12" ht="12.75">
      <c r="A4" s="9"/>
      <c r="B4" s="29" t="s">
        <v>67</v>
      </c>
      <c r="D4" s="28"/>
      <c r="H4" s="6"/>
      <c r="I4" s="6"/>
      <c r="J4" s="6"/>
      <c r="K4" s="4"/>
      <c r="L4" s="4"/>
    </row>
    <row r="5" spans="1:12" ht="12.75">
      <c r="A5" s="9"/>
      <c r="B5" s="30" t="s">
        <v>68</v>
      </c>
      <c r="D5" s="28"/>
      <c r="H5" s="6"/>
      <c r="I5" s="6"/>
      <c r="J5" s="6"/>
      <c r="K5" s="4"/>
      <c r="L5" s="4"/>
    </row>
    <row r="6" spans="1:12" ht="12.75">
      <c r="A6" s="9"/>
      <c r="B6" s="30" t="s">
        <v>69</v>
      </c>
      <c r="D6" s="28"/>
      <c r="H6" s="6"/>
      <c r="I6" s="6"/>
      <c r="J6" s="6"/>
      <c r="K6" s="4"/>
      <c r="L6" s="4"/>
    </row>
    <row r="7" spans="1:12" ht="12.75">
      <c r="A7" s="9"/>
      <c r="B7" s="30" t="s">
        <v>70</v>
      </c>
      <c r="D7" s="28"/>
      <c r="H7" s="6"/>
      <c r="I7" s="6"/>
      <c r="J7" s="6"/>
      <c r="K7" s="4"/>
      <c r="L7" s="4"/>
    </row>
    <row r="8" spans="1:12" ht="12.75">
      <c r="A8" s="9"/>
      <c r="B8" s="30" t="s">
        <v>71</v>
      </c>
      <c r="D8" s="28"/>
      <c r="H8" s="6"/>
      <c r="I8" s="6"/>
      <c r="J8" s="6"/>
      <c r="K8" s="4"/>
      <c r="L8" s="4"/>
    </row>
    <row r="9" spans="1:12" ht="12.75">
      <c r="A9" s="9"/>
      <c r="B9" s="30" t="s">
        <v>72</v>
      </c>
      <c r="D9" s="28"/>
      <c r="H9" s="6"/>
      <c r="I9" s="6"/>
      <c r="J9" s="6"/>
      <c r="K9" s="8"/>
      <c r="L9" s="4"/>
    </row>
    <row r="10" spans="1:14" ht="12.75">
      <c r="A10" s="9"/>
      <c r="B10" s="30" t="s">
        <v>73</v>
      </c>
      <c r="D10" s="28"/>
      <c r="H10" s="6"/>
      <c r="I10" s="6"/>
      <c r="J10" s="6"/>
      <c r="K10" s="8"/>
      <c r="L10" s="4"/>
      <c r="N10" s="31"/>
    </row>
    <row r="11" spans="1:21" ht="12.75">
      <c r="A11" s="9"/>
      <c r="B11" s="30" t="s">
        <v>74</v>
      </c>
      <c r="D11" s="28"/>
      <c r="H11" s="6"/>
      <c r="I11" s="6"/>
      <c r="J11" s="6"/>
      <c r="K11" s="4"/>
      <c r="L11" s="4"/>
      <c r="M11" s="31"/>
      <c r="N11" s="31"/>
      <c r="O11" s="31"/>
      <c r="P11" s="31"/>
      <c r="Q11" s="31"/>
      <c r="R11" s="31"/>
      <c r="S11" s="31"/>
      <c r="T11" s="31"/>
      <c r="U11" s="4"/>
    </row>
    <row r="12" spans="1:21" ht="12.75">
      <c r="A12" s="9"/>
      <c r="B12" s="30" t="s">
        <v>75</v>
      </c>
      <c r="D12" s="28"/>
      <c r="H12" s="6"/>
      <c r="I12" s="6"/>
      <c r="J12" s="6"/>
      <c r="K12" s="4"/>
      <c r="L12" s="4"/>
      <c r="M12" s="31"/>
      <c r="N12" s="9"/>
      <c r="O12" s="31"/>
      <c r="P12" s="31"/>
      <c r="Q12" s="31"/>
      <c r="R12" s="31"/>
      <c r="S12" s="31"/>
      <c r="T12" s="31"/>
      <c r="U12" s="4"/>
    </row>
    <row r="13" spans="1:21" ht="12.75">
      <c r="A13" s="9"/>
      <c r="B13" s="30" t="s">
        <v>76</v>
      </c>
      <c r="D13" s="28"/>
      <c r="H13" s="6"/>
      <c r="I13" s="6"/>
      <c r="J13" s="6"/>
      <c r="K13" s="5"/>
      <c r="L13" s="31"/>
      <c r="M13" s="9"/>
      <c r="N13" s="9"/>
      <c r="O13" s="9"/>
      <c r="P13" s="9"/>
      <c r="Q13" s="6"/>
      <c r="R13" s="6"/>
      <c r="S13" s="6"/>
      <c r="T13" s="6"/>
      <c r="U13" s="4"/>
    </row>
    <row r="14" spans="1:21" ht="12.75">
      <c r="A14" s="9"/>
      <c r="B14" s="30" t="s">
        <v>77</v>
      </c>
      <c r="D14" s="28"/>
      <c r="H14" s="6"/>
      <c r="I14" s="6"/>
      <c r="J14" s="6"/>
      <c r="K14" s="5"/>
      <c r="L14" s="31"/>
      <c r="M14" s="9"/>
      <c r="N14" s="9"/>
      <c r="O14" s="9"/>
      <c r="P14" s="9"/>
      <c r="Q14" s="6"/>
      <c r="R14" s="6"/>
      <c r="S14" s="6"/>
      <c r="T14" s="6"/>
      <c r="U14" s="4"/>
    </row>
    <row r="15" spans="1:21" ht="12.75">
      <c r="A15" s="9"/>
      <c r="B15" s="30" t="s">
        <v>78</v>
      </c>
      <c r="D15" s="28"/>
      <c r="H15" s="6"/>
      <c r="I15" s="6"/>
      <c r="J15" s="6"/>
      <c r="K15" s="4"/>
      <c r="L15" s="9"/>
      <c r="M15" s="9"/>
      <c r="N15" s="9"/>
      <c r="O15" s="9"/>
      <c r="P15" s="9"/>
      <c r="Q15" s="6"/>
      <c r="R15" s="6"/>
      <c r="S15" s="6"/>
      <c r="T15" s="6"/>
      <c r="U15" s="4"/>
    </row>
    <row r="16" spans="1:21" ht="12.75">
      <c r="A16" s="9"/>
      <c r="B16" s="30" t="s">
        <v>79</v>
      </c>
      <c r="D16" s="28"/>
      <c r="H16" s="6"/>
      <c r="I16" s="6"/>
      <c r="J16" s="6"/>
      <c r="K16" s="4"/>
      <c r="L16" s="9"/>
      <c r="M16" s="9"/>
      <c r="N16" s="4"/>
      <c r="O16" s="9"/>
      <c r="P16" s="9"/>
      <c r="Q16" s="6"/>
      <c r="R16" s="6"/>
      <c r="S16" s="6"/>
      <c r="T16" s="6"/>
      <c r="U16" s="4"/>
    </row>
    <row r="17" spans="1:21" ht="12.75">
      <c r="A17" s="9"/>
      <c r="B17" s="30" t="s">
        <v>80</v>
      </c>
      <c r="D17" s="28"/>
      <c r="H17" s="6"/>
      <c r="I17" s="6"/>
      <c r="J17" s="6"/>
      <c r="K17" s="4"/>
      <c r="L17" s="9"/>
      <c r="M17" s="4"/>
      <c r="N17" s="4"/>
      <c r="O17" s="4"/>
      <c r="P17" s="4"/>
      <c r="Q17" s="4"/>
      <c r="R17" s="4"/>
      <c r="S17" s="6"/>
      <c r="T17" s="6"/>
      <c r="U17" s="4"/>
    </row>
    <row r="18" spans="1:21" ht="12.75">
      <c r="A18" s="9"/>
      <c r="B18" s="30" t="s">
        <v>81</v>
      </c>
      <c r="D18" s="28"/>
      <c r="H18" s="6"/>
      <c r="I18" s="6"/>
      <c r="J18" s="6"/>
      <c r="K18" s="4"/>
      <c r="L18" s="9"/>
      <c r="M18" s="4"/>
      <c r="N18" s="4"/>
      <c r="O18" s="4"/>
      <c r="P18" s="4"/>
      <c r="Q18" s="4"/>
      <c r="R18" s="4"/>
      <c r="S18" s="6"/>
      <c r="T18" s="6"/>
      <c r="U18" s="4"/>
    </row>
    <row r="19" spans="1:21" ht="12.75">
      <c r="A19" s="9"/>
      <c r="B19" s="30" t="s">
        <v>82</v>
      </c>
      <c r="D19" s="28"/>
      <c r="H19" s="6"/>
      <c r="I19" s="6"/>
      <c r="J19" s="6"/>
      <c r="K19" s="4"/>
      <c r="L19" s="4"/>
      <c r="M19" s="4"/>
      <c r="N19" s="4"/>
      <c r="O19" s="4"/>
      <c r="P19" s="4"/>
      <c r="Q19" s="4"/>
      <c r="R19" s="4"/>
      <c r="S19" s="6"/>
      <c r="T19" s="6"/>
      <c r="U19" s="4"/>
    </row>
    <row r="20" spans="1:21" ht="12.75">
      <c r="A20" s="32"/>
      <c r="B20" s="30" t="s">
        <v>83</v>
      </c>
      <c r="D20" s="28"/>
      <c r="H20" s="6"/>
      <c r="I20" s="6"/>
      <c r="J20" s="6"/>
      <c r="K20" s="4"/>
      <c r="L20" s="4"/>
      <c r="M20" s="4"/>
      <c r="N20" s="4"/>
      <c r="O20" s="4"/>
      <c r="P20" s="4"/>
      <c r="Q20" s="4"/>
      <c r="R20" s="4"/>
      <c r="S20" s="6"/>
      <c r="T20" s="6"/>
      <c r="U20" s="4"/>
    </row>
    <row r="21" spans="1:21" ht="12.75">
      <c r="A21" s="9"/>
      <c r="B21" s="30" t="s">
        <v>84</v>
      </c>
      <c r="D21" s="28"/>
      <c r="H21" s="6"/>
      <c r="I21" s="6"/>
      <c r="J21" s="6"/>
      <c r="K21" s="4"/>
      <c r="L21" s="4"/>
      <c r="M21" s="4"/>
      <c r="N21" s="4"/>
      <c r="O21" s="4"/>
      <c r="P21" s="4"/>
      <c r="Q21" s="4"/>
      <c r="R21" s="4"/>
      <c r="S21" s="6"/>
      <c r="T21" s="6"/>
      <c r="U21" s="4"/>
    </row>
    <row r="22" spans="1:21" ht="12.75">
      <c r="A22" s="9"/>
      <c r="B22" s="372"/>
      <c r="C22" s="372"/>
      <c r="D22" s="372"/>
      <c r="E22" s="372"/>
      <c r="F22" s="372"/>
      <c r="G22" s="372"/>
      <c r="H22" s="372"/>
      <c r="I22" s="372"/>
      <c r="J22" s="372"/>
      <c r="K22" s="4"/>
      <c r="L22" s="4"/>
      <c r="M22" s="4"/>
      <c r="N22" s="33"/>
      <c r="O22" s="4"/>
      <c r="P22" s="4"/>
      <c r="Q22" s="4"/>
      <c r="R22" s="4"/>
      <c r="S22" s="6"/>
      <c r="T22" s="6"/>
      <c r="U22" s="4"/>
    </row>
    <row r="23" spans="1:21" ht="12.75">
      <c r="A23" s="9"/>
      <c r="B23" s="6" t="s">
        <v>85</v>
      </c>
      <c r="C23" s="6"/>
      <c r="D23" s="6"/>
      <c r="E23" s="6"/>
      <c r="F23" s="6"/>
      <c r="G23" s="6"/>
      <c r="H23" s="6"/>
      <c r="I23" s="6"/>
      <c r="J23" s="6"/>
      <c r="K23" s="4"/>
      <c r="L23" s="4"/>
      <c r="M23" s="33"/>
      <c r="N23" s="33"/>
      <c r="O23" s="33"/>
      <c r="P23" s="33"/>
      <c r="Q23" s="33"/>
      <c r="R23" s="33"/>
      <c r="S23" s="33"/>
      <c r="T23" s="33"/>
      <c r="U23" s="34"/>
    </row>
    <row r="24" spans="1:21" ht="12.75">
      <c r="A24" s="9"/>
      <c r="B24" s="6" t="s">
        <v>86</v>
      </c>
      <c r="C24" s="6"/>
      <c r="D24" s="6"/>
      <c r="E24" s="6"/>
      <c r="F24" s="6"/>
      <c r="G24" s="6"/>
      <c r="H24" s="6"/>
      <c r="I24" s="6"/>
      <c r="J24" s="6"/>
      <c r="K24" s="4"/>
      <c r="L24" s="4"/>
      <c r="M24" s="33"/>
      <c r="N24" s="4"/>
      <c r="O24" s="33"/>
      <c r="P24" s="33"/>
      <c r="Q24" s="33"/>
      <c r="R24" s="33"/>
      <c r="S24" s="33"/>
      <c r="T24" s="33"/>
      <c r="U24" s="34"/>
    </row>
    <row r="25" spans="1:21" ht="12.75">
      <c r="A25" s="9"/>
      <c r="B25" s="6" t="s">
        <v>747</v>
      </c>
      <c r="C25" s="6"/>
      <c r="D25" s="6"/>
      <c r="E25" s="6"/>
      <c r="F25" s="6"/>
      <c r="G25" s="6"/>
      <c r="H25" s="4"/>
      <c r="I25" s="6"/>
      <c r="J25" s="6"/>
      <c r="K25" s="4"/>
      <c r="L25" s="33"/>
      <c r="M25" s="4"/>
      <c r="N25" s="4"/>
      <c r="O25" s="4"/>
      <c r="P25" s="4"/>
      <c r="Q25" s="4"/>
      <c r="R25" s="33"/>
      <c r="S25" s="33"/>
      <c r="T25" s="33"/>
      <c r="U25" s="34"/>
    </row>
    <row r="26" spans="1:21" ht="12.75">
      <c r="A26" s="9"/>
      <c r="B26" s="3" t="s">
        <v>748</v>
      </c>
      <c r="I26" s="6"/>
      <c r="J26" s="6"/>
      <c r="K26" s="4"/>
      <c r="L26" s="33"/>
      <c r="M26" s="4"/>
      <c r="N26" s="4"/>
      <c r="O26" s="4"/>
      <c r="P26" s="4"/>
      <c r="Q26" s="4"/>
      <c r="R26" s="33"/>
      <c r="S26" s="33"/>
      <c r="T26" s="33"/>
      <c r="U26" s="34"/>
    </row>
    <row r="27" spans="1:21" ht="12.75">
      <c r="A27" s="9"/>
      <c r="B27" s="14"/>
      <c r="I27" s="6"/>
      <c r="J27" s="6"/>
      <c r="K27" s="4"/>
      <c r="L27" s="33"/>
      <c r="M27" s="4"/>
      <c r="N27" s="4"/>
      <c r="O27" s="4"/>
      <c r="P27" s="4"/>
      <c r="Q27" s="4"/>
      <c r="R27" s="33"/>
      <c r="S27" s="33"/>
      <c r="T27" s="33"/>
      <c r="U27" s="34"/>
    </row>
    <row r="28" spans="1:21" ht="12.75">
      <c r="A28" s="9"/>
      <c r="B28" s="6" t="s">
        <v>88</v>
      </c>
      <c r="C28" s="9"/>
      <c r="D28" s="9"/>
      <c r="E28" s="9"/>
      <c r="F28" s="6"/>
      <c r="G28" s="6"/>
      <c r="H28" s="6"/>
      <c r="I28" s="6"/>
      <c r="J28" s="6"/>
      <c r="K28" s="4"/>
      <c r="L28" s="33"/>
      <c r="M28" s="4"/>
      <c r="N28" s="4"/>
      <c r="O28" s="4"/>
      <c r="P28" s="4"/>
      <c r="Q28" s="4"/>
      <c r="R28" s="33"/>
      <c r="S28" s="33"/>
      <c r="T28" s="33"/>
      <c r="U28" s="34"/>
    </row>
    <row r="29" spans="1:21" ht="12.75">
      <c r="A29" s="9"/>
      <c r="B29" s="6" t="s">
        <v>89</v>
      </c>
      <c r="C29" s="6"/>
      <c r="D29" s="6"/>
      <c r="E29" s="6"/>
      <c r="F29" s="6"/>
      <c r="G29" s="6"/>
      <c r="H29" s="6"/>
      <c r="I29" s="6"/>
      <c r="J29" s="6"/>
      <c r="K29" s="4"/>
      <c r="L29" s="33"/>
      <c r="M29" s="4"/>
      <c r="N29" s="5"/>
      <c r="O29" s="4"/>
      <c r="P29" s="4"/>
      <c r="Q29" s="4"/>
      <c r="R29" s="33"/>
      <c r="S29" s="33"/>
      <c r="T29" s="33"/>
      <c r="U29" s="34"/>
    </row>
    <row r="30" spans="1:21" ht="12.75">
      <c r="A30" s="9"/>
      <c r="B30" s="6" t="s">
        <v>90</v>
      </c>
      <c r="C30" s="6"/>
      <c r="D30" s="6"/>
      <c r="E30" s="6"/>
      <c r="F30" s="6"/>
      <c r="G30" s="6"/>
      <c r="H30" s="6"/>
      <c r="I30" s="6"/>
      <c r="J30" s="6"/>
      <c r="K30" s="4"/>
      <c r="L30" s="33"/>
      <c r="M30" s="5"/>
      <c r="N30" s="6"/>
      <c r="O30" s="5"/>
      <c r="P30" s="5"/>
      <c r="Q30" s="4"/>
      <c r="R30" s="33"/>
      <c r="S30" s="33"/>
      <c r="T30" s="33"/>
      <c r="U30" s="34"/>
    </row>
    <row r="31" spans="1:21" ht="12.75">
      <c r="A31" s="9"/>
      <c r="K31" s="4"/>
      <c r="L31" s="33"/>
      <c r="M31" s="6"/>
      <c r="N31" s="6"/>
      <c r="O31" s="6"/>
      <c r="P31" s="6"/>
      <c r="Q31" s="6"/>
      <c r="R31" s="33"/>
      <c r="S31" s="33"/>
      <c r="T31" s="33"/>
      <c r="U31" s="34"/>
    </row>
    <row r="32" spans="1:21" ht="12.75">
      <c r="A32" s="9"/>
      <c r="B32" s="3" t="s">
        <v>91</v>
      </c>
      <c r="K32" s="4"/>
      <c r="L32" s="33"/>
      <c r="M32" s="6"/>
      <c r="N32" s="6"/>
      <c r="O32" s="6"/>
      <c r="P32" s="6"/>
      <c r="Q32" s="6"/>
      <c r="R32" s="33"/>
      <c r="S32" s="33"/>
      <c r="T32" s="33"/>
      <c r="U32" s="34"/>
    </row>
    <row r="33" spans="1:21" ht="12.75">
      <c r="A33" s="9"/>
      <c r="B33" s="6" t="s">
        <v>92</v>
      </c>
      <c r="K33" s="4"/>
      <c r="L33" s="33"/>
      <c r="M33" s="6"/>
      <c r="N33" s="6"/>
      <c r="O33" s="6"/>
      <c r="P33" s="6"/>
      <c r="Q33" s="6"/>
      <c r="R33" s="33"/>
      <c r="S33" s="33"/>
      <c r="T33" s="33"/>
      <c r="U33" s="33"/>
    </row>
    <row r="34" spans="1:21" ht="12.75">
      <c r="A34" s="9"/>
      <c r="K34" s="4"/>
      <c r="L34" s="33"/>
      <c r="M34" s="6"/>
      <c r="N34" s="6"/>
      <c r="O34" s="6"/>
      <c r="P34" s="6"/>
      <c r="Q34" s="6"/>
      <c r="R34" s="33"/>
      <c r="S34" s="33"/>
      <c r="T34" s="33"/>
      <c r="U34" s="33"/>
    </row>
    <row r="35" spans="1:21" ht="12.75">
      <c r="A35" s="9"/>
      <c r="B35" s="14" t="s">
        <v>93</v>
      </c>
      <c r="K35" s="4"/>
      <c r="L35" s="33"/>
      <c r="M35" s="6"/>
      <c r="N35" s="6"/>
      <c r="O35" s="6"/>
      <c r="P35" s="6"/>
      <c r="Q35" s="6"/>
      <c r="R35" s="33"/>
      <c r="S35" s="33"/>
      <c r="T35" s="33"/>
      <c r="U35" s="33"/>
    </row>
    <row r="36" spans="1:21" ht="12.75">
      <c r="A36" s="9"/>
      <c r="B36" s="14" t="s">
        <v>94</v>
      </c>
      <c r="K36" s="4"/>
      <c r="L36" s="33"/>
      <c r="M36" s="6"/>
      <c r="N36" s="6"/>
      <c r="O36" s="6"/>
      <c r="P36" s="6"/>
      <c r="Q36" s="6"/>
      <c r="R36" s="33"/>
      <c r="S36" s="33"/>
      <c r="T36" s="33"/>
      <c r="U36" s="33"/>
    </row>
    <row r="37" spans="1:21" ht="12.75">
      <c r="A37" s="9"/>
      <c r="B37" s="3" t="s">
        <v>95</v>
      </c>
      <c r="K37" s="4"/>
      <c r="L37" s="33"/>
      <c r="M37" s="6"/>
      <c r="N37" s="6"/>
      <c r="O37" s="6"/>
      <c r="P37" s="6"/>
      <c r="Q37" s="6"/>
      <c r="R37" s="33"/>
      <c r="S37" s="33"/>
      <c r="T37" s="33"/>
      <c r="U37" s="33"/>
    </row>
    <row r="38" spans="1:21" ht="12.75">
      <c r="A38" s="9"/>
      <c r="B38" s="3" t="s">
        <v>96</v>
      </c>
      <c r="K38" s="4"/>
      <c r="L38" s="33"/>
      <c r="M38" s="6"/>
      <c r="N38" s="6"/>
      <c r="O38" s="6"/>
      <c r="P38" s="6"/>
      <c r="Q38" s="6"/>
      <c r="R38" s="33"/>
      <c r="S38" s="33"/>
      <c r="T38" s="33"/>
      <c r="U38" s="33"/>
    </row>
    <row r="39" spans="1:21" ht="12.75">
      <c r="A39" s="9"/>
      <c r="B39" s="3" t="s">
        <v>97</v>
      </c>
      <c r="K39" s="4"/>
      <c r="L39" s="33"/>
      <c r="M39" s="6"/>
      <c r="N39" s="6"/>
      <c r="O39" s="6"/>
      <c r="P39" s="6"/>
      <c r="Q39" s="6"/>
      <c r="R39" s="33"/>
      <c r="S39" s="33"/>
      <c r="T39" s="33"/>
      <c r="U39" s="33"/>
    </row>
    <row r="40" spans="1:21" ht="12.75">
      <c r="A40" s="9"/>
      <c r="B40" s="3" t="s">
        <v>98</v>
      </c>
      <c r="K40" s="4"/>
      <c r="L40" s="33"/>
      <c r="M40" s="4"/>
      <c r="N40" s="6"/>
      <c r="O40" s="6"/>
      <c r="P40" s="6"/>
      <c r="Q40" s="6"/>
      <c r="R40" s="6"/>
      <c r="S40" s="6"/>
      <c r="T40" s="6"/>
      <c r="U40" s="6"/>
    </row>
    <row r="41" spans="1:21" ht="12.75">
      <c r="A41" s="9"/>
      <c r="B41" s="3" t="s">
        <v>99</v>
      </c>
      <c r="K41" s="4"/>
      <c r="L41" s="33"/>
      <c r="M41" s="4"/>
      <c r="N41" s="6"/>
      <c r="O41" s="6"/>
      <c r="P41" s="6"/>
      <c r="Q41" s="6"/>
      <c r="R41" s="6"/>
      <c r="S41" s="6"/>
      <c r="T41" s="6"/>
      <c r="U41" s="6"/>
    </row>
    <row r="42" spans="1:21" ht="12.75">
      <c r="A42" s="9"/>
      <c r="B42" s="3" t="s">
        <v>100</v>
      </c>
      <c r="K42" s="4"/>
      <c r="L42" s="4"/>
      <c r="M42" s="4"/>
      <c r="N42" s="6"/>
      <c r="O42" s="6"/>
      <c r="P42" s="6"/>
      <c r="Q42" s="6"/>
      <c r="R42" s="6"/>
      <c r="S42" s="6"/>
      <c r="T42" s="6"/>
      <c r="U42" s="6"/>
    </row>
    <row r="43" spans="1:21" ht="12.75">
      <c r="A43" s="9"/>
      <c r="K43" s="4"/>
      <c r="L43" s="4"/>
      <c r="M43" s="4"/>
      <c r="N43" s="4"/>
      <c r="O43" s="6"/>
      <c r="P43" s="6"/>
      <c r="Q43" s="6"/>
      <c r="R43" s="6"/>
      <c r="S43" s="6"/>
      <c r="T43" s="6"/>
      <c r="U43" s="6"/>
    </row>
    <row r="44" spans="1:21" ht="12.75">
      <c r="A44" s="9"/>
      <c r="B44" s="3" t="s">
        <v>101</v>
      </c>
      <c r="K44" s="4"/>
      <c r="L44" s="4"/>
      <c r="M44" s="4"/>
      <c r="N44" s="4"/>
      <c r="O44" s="4"/>
      <c r="P44" s="4"/>
      <c r="Q44" s="4"/>
      <c r="R44" s="4"/>
      <c r="S44" s="4"/>
      <c r="T44" s="6"/>
      <c r="U44" s="6"/>
    </row>
    <row r="45" spans="1:21" ht="12.75">
      <c r="A45" s="9"/>
      <c r="B45" s="3" t="s">
        <v>102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>
      <c r="A46" s="9"/>
      <c r="B46" s="3" t="s">
        <v>103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>
      <c r="A47" s="9"/>
      <c r="B47" s="6"/>
      <c r="C47" s="6"/>
      <c r="D47" s="6"/>
      <c r="E47" s="6"/>
      <c r="F47" s="6"/>
      <c r="G47" s="6"/>
      <c r="H47" s="6"/>
      <c r="I47" s="6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19"/>
      <c r="B48" s="5" t="s">
        <v>34</v>
      </c>
      <c r="C48" s="5"/>
      <c r="D48" s="5"/>
      <c r="E48" s="5"/>
      <c r="F48" s="5"/>
      <c r="G48" s="4"/>
      <c r="H48" s="4"/>
      <c r="I48" s="6"/>
      <c r="J48" s="6"/>
      <c r="K48" s="8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19"/>
      <c r="B49" s="5" t="s">
        <v>35</v>
      </c>
      <c r="C49" s="5"/>
      <c r="D49" s="5"/>
      <c r="E49" s="5"/>
      <c r="F49" s="5"/>
      <c r="G49" s="4"/>
      <c r="H49" s="4"/>
      <c r="I49" s="6"/>
      <c r="J49" s="6"/>
      <c r="K49" s="8"/>
      <c r="L49" s="4"/>
      <c r="M49" s="4"/>
      <c r="N49" s="20"/>
      <c r="O49" s="4"/>
      <c r="P49" s="4"/>
      <c r="Q49" s="4"/>
      <c r="R49" s="4"/>
      <c r="S49" s="4"/>
      <c r="T49" s="4"/>
      <c r="U49" s="4"/>
    </row>
    <row r="50" spans="1:21" ht="12.75">
      <c r="A50" s="19"/>
      <c r="B50" s="5" t="s">
        <v>36</v>
      </c>
      <c r="C50" s="5"/>
      <c r="D50" s="5"/>
      <c r="E50" s="5"/>
      <c r="F50" s="5"/>
      <c r="G50" s="4"/>
      <c r="H50" s="4"/>
      <c r="I50" s="6"/>
      <c r="J50" s="6"/>
      <c r="K50" s="8"/>
      <c r="L50" s="4"/>
      <c r="M50" s="4"/>
      <c r="N50" s="7"/>
      <c r="O50" s="7"/>
      <c r="P50" s="35"/>
      <c r="Q50" s="7"/>
      <c r="R50" s="7"/>
      <c r="S50" s="7"/>
      <c r="T50" s="6"/>
      <c r="U50" s="6"/>
    </row>
    <row r="51" spans="1:21" ht="12.75">
      <c r="A51" s="19"/>
      <c r="B51" s="36"/>
      <c r="C51" s="36"/>
      <c r="D51" s="27"/>
      <c r="E51" s="37"/>
      <c r="F51" s="36"/>
      <c r="G51" s="36"/>
      <c r="H51" s="36"/>
      <c r="I51" s="6"/>
      <c r="J51" s="6"/>
      <c r="K51" s="8"/>
      <c r="L51" s="4"/>
      <c r="M51" s="4"/>
      <c r="N51" s="38"/>
      <c r="O51" s="7"/>
      <c r="P51" s="35"/>
      <c r="Q51" s="7"/>
      <c r="R51" s="7"/>
      <c r="S51" s="7"/>
      <c r="T51" s="6"/>
      <c r="U51" s="6"/>
    </row>
    <row r="52" spans="1:21" ht="16.5">
      <c r="A52" s="9"/>
      <c r="B52" s="9" t="s">
        <v>23</v>
      </c>
      <c r="C52" s="9"/>
      <c r="D52" s="9"/>
      <c r="E52" s="9"/>
      <c r="F52" s="9"/>
      <c r="G52" s="9"/>
      <c r="H52" s="9"/>
      <c r="I52" s="9"/>
      <c r="J52" s="9"/>
      <c r="K52" s="39"/>
      <c r="L52" s="33"/>
      <c r="M52" s="4"/>
      <c r="N52" s="40"/>
      <c r="O52" s="7"/>
      <c r="P52" s="35"/>
      <c r="Q52" s="7"/>
      <c r="R52" s="7"/>
      <c r="S52" s="7"/>
      <c r="T52" s="6"/>
      <c r="U52" s="6"/>
    </row>
    <row r="53" spans="1:21" ht="16.5">
      <c r="A53" s="9"/>
      <c r="B53" s="9" t="s">
        <v>24</v>
      </c>
      <c r="C53" s="9"/>
      <c r="D53" s="9"/>
      <c r="E53" s="9"/>
      <c r="F53" s="9"/>
      <c r="G53" s="9"/>
      <c r="H53" s="9"/>
      <c r="I53" s="9"/>
      <c r="J53" s="9"/>
      <c r="K53" s="39"/>
      <c r="L53" s="33"/>
      <c r="M53" s="4"/>
      <c r="N53" s="40"/>
      <c r="O53" s="7"/>
      <c r="P53" s="35"/>
      <c r="Q53" s="7"/>
      <c r="R53" s="7"/>
      <c r="S53" s="7"/>
      <c r="T53" s="6"/>
      <c r="U53" s="6"/>
    </row>
    <row r="54" spans="1:21" ht="16.5">
      <c r="A54" s="9"/>
      <c r="B54" s="9" t="s">
        <v>104</v>
      </c>
      <c r="C54" s="9"/>
      <c r="D54" s="9"/>
      <c r="E54" s="9"/>
      <c r="F54" s="9"/>
      <c r="G54" s="9"/>
      <c r="H54" s="9"/>
      <c r="I54" s="39"/>
      <c r="J54" s="39"/>
      <c r="K54" s="39"/>
      <c r="L54" s="33"/>
      <c r="M54" s="4"/>
      <c r="N54" s="40"/>
      <c r="O54" s="7"/>
      <c r="P54" s="35"/>
      <c r="Q54" s="7"/>
      <c r="R54" s="7"/>
      <c r="S54" s="7"/>
      <c r="T54" s="6"/>
      <c r="U54" s="6"/>
    </row>
    <row r="55" spans="1:21" ht="16.5">
      <c r="A55" s="9"/>
      <c r="B55" s="9" t="s">
        <v>105</v>
      </c>
      <c r="C55" s="9"/>
      <c r="D55" s="9"/>
      <c r="E55" s="9"/>
      <c r="F55" s="9"/>
      <c r="G55" s="9"/>
      <c r="H55" s="9"/>
      <c r="I55" s="39"/>
      <c r="J55" s="39"/>
      <c r="K55" s="39"/>
      <c r="L55" s="33"/>
      <c r="M55" s="4"/>
      <c r="N55" s="40"/>
      <c r="O55" s="7"/>
      <c r="P55" s="35"/>
      <c r="Q55" s="7"/>
      <c r="R55" s="7"/>
      <c r="S55" s="7"/>
      <c r="T55" s="6"/>
      <c r="U55" s="6"/>
    </row>
    <row r="56" spans="1:21" ht="16.5">
      <c r="A56" s="9"/>
      <c r="B56" s="9" t="s">
        <v>106</v>
      </c>
      <c r="C56" s="9"/>
      <c r="D56" s="9"/>
      <c r="E56" s="9"/>
      <c r="F56" s="9"/>
      <c r="G56" s="9"/>
      <c r="H56" s="9"/>
      <c r="I56" s="39"/>
      <c r="J56" s="39"/>
      <c r="K56" s="39"/>
      <c r="L56" s="33"/>
      <c r="M56" s="4"/>
      <c r="N56" s="40"/>
      <c r="O56" s="7"/>
      <c r="P56" s="35"/>
      <c r="Q56" s="7"/>
      <c r="R56" s="7"/>
      <c r="S56" s="7"/>
      <c r="T56" s="6"/>
      <c r="U56" s="6"/>
    </row>
    <row r="57" spans="1:21" ht="16.5">
      <c r="A57" s="9"/>
      <c r="B57" s="9" t="s">
        <v>107</v>
      </c>
      <c r="C57" s="9"/>
      <c r="D57" s="9"/>
      <c r="E57" s="9"/>
      <c r="F57" s="9"/>
      <c r="G57" s="9"/>
      <c r="H57" s="9"/>
      <c r="I57" s="39"/>
      <c r="J57" s="39"/>
      <c r="K57" s="39"/>
      <c r="L57" s="33"/>
      <c r="M57" s="4"/>
      <c r="N57" s="40"/>
      <c r="O57" s="7"/>
      <c r="P57" s="35"/>
      <c r="Q57" s="7"/>
      <c r="R57" s="7"/>
      <c r="S57" s="7"/>
      <c r="T57" s="6"/>
      <c r="U57" s="6"/>
    </row>
    <row r="58" spans="1:21" ht="16.5">
      <c r="A58" s="9"/>
      <c r="B58" s="9" t="s">
        <v>108</v>
      </c>
      <c r="C58" s="9"/>
      <c r="D58" s="9"/>
      <c r="E58" s="9"/>
      <c r="F58" s="9"/>
      <c r="G58" s="9"/>
      <c r="H58" s="9"/>
      <c r="I58" s="39"/>
      <c r="J58" s="39"/>
      <c r="K58" s="39"/>
      <c r="L58" s="33"/>
      <c r="M58" s="4"/>
      <c r="N58" s="40"/>
      <c r="O58" s="7"/>
      <c r="P58" s="35"/>
      <c r="Q58" s="7"/>
      <c r="R58" s="7"/>
      <c r="S58" s="7"/>
      <c r="T58" s="6"/>
      <c r="U58" s="6"/>
    </row>
    <row r="59" spans="1:21" ht="12.75">
      <c r="A59" s="9"/>
      <c r="B59" s="6"/>
      <c r="C59" s="6"/>
      <c r="D59" s="6"/>
      <c r="E59" s="6"/>
      <c r="F59" s="6"/>
      <c r="G59" s="6"/>
      <c r="H59" s="6"/>
      <c r="I59" s="6"/>
      <c r="J59" s="6"/>
      <c r="K59" s="4"/>
      <c r="L59" s="33"/>
      <c r="M59" s="4"/>
      <c r="N59" s="40"/>
      <c r="O59" s="7"/>
      <c r="P59" s="35"/>
      <c r="Q59" s="7"/>
      <c r="R59" s="7"/>
      <c r="S59" s="7"/>
      <c r="T59" s="6"/>
      <c r="U59" s="6"/>
    </row>
    <row r="60" spans="1:21" ht="12.75">
      <c r="A60" s="9"/>
      <c r="B60" s="9" t="s">
        <v>109</v>
      </c>
      <c r="C60" s="9"/>
      <c r="D60" s="9"/>
      <c r="E60" s="9"/>
      <c r="F60" s="9"/>
      <c r="G60" s="9"/>
      <c r="H60" s="9"/>
      <c r="I60" s="19"/>
      <c r="J60" s="6"/>
      <c r="K60" s="4"/>
      <c r="L60" s="33"/>
      <c r="M60" s="4"/>
      <c r="N60" s="40"/>
      <c r="O60" s="7"/>
      <c r="P60" s="35"/>
      <c r="Q60" s="7"/>
      <c r="R60" s="7"/>
      <c r="S60" s="7"/>
      <c r="T60" s="6"/>
      <c r="U60" s="6"/>
    </row>
    <row r="61" spans="1:21" ht="12.75">
      <c r="A61" s="9"/>
      <c r="B61" s="9" t="s">
        <v>26</v>
      </c>
      <c r="C61" s="9"/>
      <c r="D61" s="9"/>
      <c r="E61" s="9"/>
      <c r="F61" s="9"/>
      <c r="G61" s="9"/>
      <c r="H61" s="9"/>
      <c r="I61" s="19"/>
      <c r="J61" s="6"/>
      <c r="K61" s="6"/>
      <c r="L61" s="33"/>
      <c r="M61" s="4"/>
      <c r="N61" s="40"/>
      <c r="O61" s="7"/>
      <c r="P61" s="35"/>
      <c r="Q61" s="7"/>
      <c r="R61" s="7"/>
      <c r="S61" s="7"/>
      <c r="T61" s="6"/>
      <c r="U61" s="6"/>
    </row>
    <row r="62" spans="1:21" ht="12.75">
      <c r="A62" s="9"/>
      <c r="B62" s="6"/>
      <c r="C62" s="6"/>
      <c r="D62" s="6"/>
      <c r="E62" s="6"/>
      <c r="F62" s="6"/>
      <c r="G62" s="6"/>
      <c r="H62" s="6"/>
      <c r="I62" s="6"/>
      <c r="J62" s="6"/>
      <c r="K62" s="6"/>
      <c r="L62" s="33"/>
      <c r="M62" s="4"/>
      <c r="N62" s="40"/>
      <c r="O62" s="7"/>
      <c r="P62" s="35"/>
      <c r="Q62" s="7"/>
      <c r="R62" s="7"/>
      <c r="S62" s="7"/>
      <c r="T62" s="6"/>
      <c r="U62" s="6"/>
    </row>
    <row r="63" spans="1:21" ht="12.7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33"/>
      <c r="M63" s="4"/>
      <c r="N63" s="40"/>
      <c r="O63" s="7"/>
      <c r="P63" s="35"/>
      <c r="Q63" s="7"/>
      <c r="R63" s="7"/>
      <c r="S63" s="7"/>
      <c r="T63" s="6"/>
      <c r="U63" s="6"/>
    </row>
    <row r="64" spans="1:21" ht="14.25" customHeight="1">
      <c r="A64" s="9"/>
      <c r="B64" s="9"/>
      <c r="C64" s="9"/>
      <c r="D64" s="9"/>
      <c r="E64" s="9"/>
      <c r="F64" s="9"/>
      <c r="G64" s="9"/>
      <c r="H64" s="9"/>
      <c r="I64" s="6"/>
      <c r="J64" s="6"/>
      <c r="K64" s="6"/>
      <c r="L64" s="33"/>
      <c r="M64" s="4"/>
      <c r="N64" s="40"/>
      <c r="O64" s="7"/>
      <c r="P64" s="35"/>
      <c r="Q64" s="7"/>
      <c r="R64" s="7"/>
      <c r="S64" s="7"/>
      <c r="T64" s="6"/>
      <c r="U64" s="6"/>
    </row>
    <row r="65" spans="1:21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33"/>
      <c r="M65" s="4"/>
      <c r="N65" s="40"/>
      <c r="O65" s="7"/>
      <c r="P65" s="35"/>
      <c r="Q65" s="7"/>
      <c r="R65" s="7"/>
      <c r="S65" s="7"/>
      <c r="T65" s="6"/>
      <c r="U65" s="6"/>
    </row>
    <row r="66" spans="1:21" ht="12.75">
      <c r="A66" s="4"/>
      <c r="B66" s="6"/>
      <c r="C66" s="6"/>
      <c r="D66" s="6"/>
      <c r="E66" s="6"/>
      <c r="F66" s="6"/>
      <c r="G66" s="6"/>
      <c r="H66" s="6"/>
      <c r="I66" s="6"/>
      <c r="J66" s="6"/>
      <c r="K66" s="6"/>
      <c r="L66" s="33"/>
      <c r="M66" s="4"/>
      <c r="N66" s="40"/>
      <c r="O66" s="7"/>
      <c r="P66" s="35"/>
      <c r="Q66" s="7"/>
      <c r="R66" s="7"/>
      <c r="S66" s="7"/>
      <c r="T66" s="6"/>
      <c r="U66" s="6"/>
    </row>
    <row r="67" spans="1:21" ht="14.25" customHeight="1">
      <c r="A67" s="4"/>
      <c r="B67" s="6"/>
      <c r="C67" s="6"/>
      <c r="D67" s="6"/>
      <c r="E67" s="6"/>
      <c r="F67" s="6"/>
      <c r="G67" s="6"/>
      <c r="H67" s="6"/>
      <c r="I67" s="6"/>
      <c r="J67" s="6"/>
      <c r="K67" s="6"/>
      <c r="L67" s="33"/>
      <c r="M67" s="4"/>
      <c r="N67" s="9"/>
      <c r="O67" s="7"/>
      <c r="P67" s="35"/>
      <c r="Q67" s="7"/>
      <c r="R67" s="7"/>
      <c r="S67" s="7"/>
      <c r="T67" s="6"/>
      <c r="U67" s="6"/>
    </row>
    <row r="68" spans="1:21" ht="12.75">
      <c r="A68" s="4"/>
      <c r="B68" s="6"/>
      <c r="C68" s="6"/>
      <c r="D68" s="6"/>
      <c r="E68" s="6"/>
      <c r="F68" s="6"/>
      <c r="G68" s="6"/>
      <c r="H68" s="6"/>
      <c r="I68" s="6"/>
      <c r="J68" s="6"/>
      <c r="K68" s="6"/>
      <c r="L68" s="33"/>
      <c r="M68" s="4"/>
      <c r="N68" s="9"/>
      <c r="O68" s="9"/>
      <c r="P68" s="9"/>
      <c r="Q68" s="9"/>
      <c r="R68" s="6"/>
      <c r="S68" s="6"/>
      <c r="T68" s="6"/>
      <c r="U68" s="6"/>
    </row>
    <row r="69" spans="1:21" ht="12.75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33"/>
      <c r="M69" s="4"/>
      <c r="N69" s="9"/>
      <c r="O69" s="9"/>
      <c r="P69" s="9"/>
      <c r="Q69" s="9"/>
      <c r="R69" s="6"/>
      <c r="S69" s="6"/>
      <c r="T69" s="6"/>
      <c r="U69" s="6"/>
    </row>
    <row r="70" spans="1:21" ht="12.75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33"/>
      <c r="M70" s="4"/>
      <c r="N70" s="9"/>
      <c r="O70" s="9"/>
      <c r="P70" s="9"/>
      <c r="Q70" s="9"/>
      <c r="R70" s="6"/>
      <c r="S70" s="6"/>
      <c r="T70" s="6"/>
      <c r="U70" s="6"/>
    </row>
    <row r="71" spans="1:21" ht="12.7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33"/>
      <c r="M71" s="4"/>
      <c r="N71" s="6"/>
      <c r="O71" s="9"/>
      <c r="P71" s="9"/>
      <c r="Q71" s="9"/>
      <c r="R71" s="6"/>
      <c r="S71" s="6"/>
      <c r="T71" s="6"/>
      <c r="U71" s="6"/>
    </row>
    <row r="72" spans="1:21" ht="12.75">
      <c r="A72" s="4"/>
      <c r="B72" s="6"/>
      <c r="C72" s="6"/>
      <c r="D72" s="6"/>
      <c r="E72" s="6"/>
      <c r="F72" s="6"/>
      <c r="G72" s="6"/>
      <c r="H72" s="6"/>
      <c r="I72" s="6"/>
      <c r="J72" s="6"/>
      <c r="K72" s="6"/>
      <c r="L72" s="33"/>
      <c r="M72" s="4"/>
      <c r="N72" s="9"/>
      <c r="O72" s="6"/>
      <c r="P72" s="6"/>
      <c r="Q72" s="6"/>
      <c r="R72" s="6"/>
      <c r="S72" s="6"/>
      <c r="T72" s="6"/>
      <c r="U72" s="6"/>
    </row>
    <row r="73" spans="1:21" ht="12.75">
      <c r="A73" s="4"/>
      <c r="B73" s="6"/>
      <c r="C73" s="6"/>
      <c r="D73" s="6"/>
      <c r="E73" s="6"/>
      <c r="F73" s="6"/>
      <c r="G73" s="6"/>
      <c r="H73" s="6"/>
      <c r="I73" s="6"/>
      <c r="J73" s="6"/>
      <c r="K73" s="6"/>
      <c r="L73" s="33"/>
      <c r="M73" s="4"/>
      <c r="N73" s="9"/>
      <c r="O73" s="6"/>
      <c r="P73" s="6"/>
      <c r="Q73" s="6"/>
      <c r="R73" s="6"/>
      <c r="S73" s="6"/>
      <c r="T73" s="6"/>
      <c r="U73" s="6"/>
    </row>
    <row r="74" spans="1:21" ht="12.75">
      <c r="A74" s="4"/>
      <c r="B74" s="6"/>
      <c r="C74" s="6"/>
      <c r="D74" s="6"/>
      <c r="E74" s="6"/>
      <c r="F74" s="6"/>
      <c r="G74" s="6"/>
      <c r="H74" s="6"/>
      <c r="I74" s="6"/>
      <c r="J74" s="4"/>
      <c r="K74" s="4"/>
      <c r="L74" s="33"/>
      <c r="M74" s="4"/>
      <c r="N74" s="6"/>
      <c r="O74" s="9"/>
      <c r="P74" s="9"/>
      <c r="Q74" s="9"/>
      <c r="R74" s="6"/>
      <c r="S74" s="6"/>
      <c r="T74" s="6"/>
      <c r="U74" s="6"/>
    </row>
    <row r="75" spans="1:21" ht="12.75">
      <c r="A75" s="4"/>
      <c r="B75" s="6"/>
      <c r="C75" s="6"/>
      <c r="D75" s="6"/>
      <c r="E75" s="6"/>
      <c r="F75" s="6"/>
      <c r="G75" s="6"/>
      <c r="H75" s="6"/>
      <c r="I75" s="6"/>
      <c r="J75" s="4"/>
      <c r="K75" s="4"/>
      <c r="L75" s="4"/>
      <c r="M75" s="4"/>
      <c r="N75" s="6"/>
      <c r="O75" s="6"/>
      <c r="P75" s="6"/>
      <c r="Q75" s="6"/>
      <c r="R75" s="6"/>
      <c r="S75" s="6"/>
      <c r="T75" s="6"/>
      <c r="U75" s="6"/>
    </row>
    <row r="76" spans="1:21" ht="12.75">
      <c r="A76" s="4"/>
      <c r="B76" s="6"/>
      <c r="C76" s="6"/>
      <c r="D76" s="6"/>
      <c r="E76" s="6"/>
      <c r="F76" s="6"/>
      <c r="G76" s="6"/>
      <c r="H76" s="6"/>
      <c r="I76" s="6"/>
      <c r="J76" s="4"/>
      <c r="K76" s="4"/>
      <c r="L76" s="4"/>
      <c r="M76" s="4"/>
      <c r="N76" s="6"/>
      <c r="O76" s="6"/>
      <c r="P76" s="6"/>
      <c r="Q76" s="6"/>
      <c r="R76" s="6"/>
      <c r="S76" s="6"/>
      <c r="T76" s="6"/>
      <c r="U76" s="6"/>
    </row>
    <row r="77" spans="1:21" ht="12.75">
      <c r="A77" s="6"/>
      <c r="B77" s="6"/>
      <c r="C77" s="6"/>
      <c r="D77" s="6"/>
      <c r="E77" s="6"/>
      <c r="F77" s="6"/>
      <c r="G77" s="6"/>
      <c r="H77" s="6"/>
      <c r="I77" s="6"/>
      <c r="J77" s="4"/>
      <c r="K77" s="4"/>
      <c r="L77" s="33"/>
      <c r="M77" s="4"/>
      <c r="N77" s="6"/>
      <c r="O77" s="6"/>
      <c r="P77" s="6"/>
      <c r="Q77" s="6"/>
      <c r="R77" s="6"/>
      <c r="S77" s="6"/>
      <c r="T77" s="6"/>
      <c r="U77" s="6"/>
    </row>
    <row r="78" spans="1:21" ht="12.75">
      <c r="A78" s="6"/>
      <c r="B78" s="6"/>
      <c r="C78" s="6"/>
      <c r="D78" s="6"/>
      <c r="E78" s="6"/>
      <c r="F78" s="6"/>
      <c r="G78" s="6"/>
      <c r="H78" s="6"/>
      <c r="I78" s="6"/>
      <c r="J78" s="4"/>
      <c r="K78" s="4"/>
      <c r="L78" s="33"/>
      <c r="M78" s="4"/>
      <c r="N78" s="6"/>
      <c r="O78" s="6"/>
      <c r="P78" s="6"/>
      <c r="Q78" s="6"/>
      <c r="R78" s="6"/>
      <c r="S78" s="6"/>
      <c r="T78" s="6"/>
      <c r="U78" s="6"/>
    </row>
    <row r="79" spans="1:21" ht="12.75">
      <c r="A79" s="6"/>
      <c r="B79" s="6"/>
      <c r="C79" s="6"/>
      <c r="D79" s="6"/>
      <c r="E79" s="6"/>
      <c r="F79" s="6"/>
      <c r="G79" s="6"/>
      <c r="H79" s="6"/>
      <c r="I79" s="6"/>
      <c r="J79" s="4"/>
      <c r="K79" s="4"/>
      <c r="L79" s="33"/>
      <c r="M79" s="4"/>
      <c r="N79" s="6"/>
      <c r="O79" s="6"/>
      <c r="P79" s="6"/>
      <c r="Q79" s="6"/>
      <c r="R79" s="6"/>
      <c r="S79" s="6"/>
      <c r="T79" s="6"/>
      <c r="U79" s="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J80" s="4"/>
      <c r="K80" s="4"/>
      <c r="L80" s="33"/>
      <c r="M80" s="4"/>
      <c r="N80" s="6"/>
      <c r="O80" s="6"/>
      <c r="P80" s="6"/>
      <c r="Q80" s="6"/>
      <c r="R80" s="6"/>
      <c r="S80" s="6"/>
      <c r="T80" s="6"/>
      <c r="U80" s="6"/>
    </row>
    <row r="81" spans="1:21" ht="12.75">
      <c r="A81" s="6"/>
      <c r="B81" s="6"/>
      <c r="C81" s="6"/>
      <c r="D81" s="6"/>
      <c r="E81" s="6"/>
      <c r="F81" s="6"/>
      <c r="G81" s="6"/>
      <c r="H81" s="6"/>
      <c r="I81" s="6"/>
      <c r="J81" s="4"/>
      <c r="K81" s="4"/>
      <c r="L81" s="33"/>
      <c r="M81" s="4"/>
      <c r="N81" s="6"/>
      <c r="O81" s="6"/>
      <c r="P81" s="6"/>
      <c r="Q81" s="6"/>
      <c r="R81" s="6"/>
      <c r="S81" s="6"/>
      <c r="T81" s="6"/>
      <c r="U81" s="6"/>
    </row>
    <row r="82" spans="1:21" ht="12.75">
      <c r="A82" s="6"/>
      <c r="B82" s="6"/>
      <c r="C82" s="6"/>
      <c r="D82" s="6"/>
      <c r="E82" s="6"/>
      <c r="F82" s="6"/>
      <c r="G82" s="6"/>
      <c r="H82" s="6"/>
      <c r="I82" s="6"/>
      <c r="J82" s="4"/>
      <c r="K82" s="4"/>
      <c r="L82" s="33"/>
      <c r="M82" s="4"/>
      <c r="N82" s="6"/>
      <c r="O82" s="6"/>
      <c r="P82" s="6"/>
      <c r="Q82" s="6"/>
      <c r="R82" s="6"/>
      <c r="S82" s="6"/>
      <c r="T82" s="6"/>
      <c r="U82" s="6"/>
    </row>
    <row r="83" spans="1:21" ht="12.75">
      <c r="A83" s="6"/>
      <c r="B83" s="6"/>
      <c r="C83" s="6"/>
      <c r="D83" s="6"/>
      <c r="E83" s="6"/>
      <c r="F83" s="6"/>
      <c r="G83" s="6"/>
      <c r="H83" s="6"/>
      <c r="I83" s="6"/>
      <c r="J83" s="4"/>
      <c r="K83" s="4"/>
      <c r="L83" s="33"/>
      <c r="M83" s="4"/>
      <c r="N83" s="6"/>
      <c r="O83" s="6"/>
      <c r="P83" s="6"/>
      <c r="Q83" s="6"/>
      <c r="R83" s="6"/>
      <c r="S83" s="6"/>
      <c r="T83" s="6"/>
      <c r="U83" s="6"/>
    </row>
    <row r="84" spans="1:21" ht="12.75">
      <c r="A84" s="6"/>
      <c r="B84" s="6"/>
      <c r="C84" s="6"/>
      <c r="D84" s="6"/>
      <c r="E84" s="6"/>
      <c r="F84" s="6"/>
      <c r="G84" s="6"/>
      <c r="H84" s="6"/>
      <c r="I84" s="6"/>
      <c r="J84" s="4"/>
      <c r="K84" s="4"/>
      <c r="L84" s="33"/>
      <c r="M84" s="4"/>
      <c r="N84" s="6"/>
      <c r="O84" s="6"/>
      <c r="P84" s="6"/>
      <c r="Q84" s="6"/>
      <c r="R84" s="6"/>
      <c r="S84" s="6"/>
      <c r="T84" s="6"/>
      <c r="U84" s="6"/>
    </row>
    <row r="85" spans="1:21" ht="12.75">
      <c r="A85" s="6"/>
      <c r="B85" s="6"/>
      <c r="C85" s="6"/>
      <c r="D85" s="6"/>
      <c r="E85" s="6"/>
      <c r="F85" s="6"/>
      <c r="G85" s="6"/>
      <c r="H85" s="6"/>
      <c r="I85" s="6"/>
      <c r="J85" s="4"/>
      <c r="K85" s="4"/>
      <c r="L85" s="33"/>
      <c r="M85" s="4"/>
      <c r="N85" s="6"/>
      <c r="O85" s="6"/>
      <c r="P85" s="6"/>
      <c r="Q85" s="6"/>
      <c r="R85" s="6"/>
      <c r="S85" s="6"/>
      <c r="T85" s="6"/>
      <c r="U85" s="6"/>
    </row>
    <row r="86" spans="1:21" ht="12.75">
      <c r="A86" s="6"/>
      <c r="B86" s="6"/>
      <c r="C86" s="6"/>
      <c r="D86" s="6"/>
      <c r="E86" s="6"/>
      <c r="F86" s="6"/>
      <c r="G86" s="6"/>
      <c r="H86" s="6"/>
      <c r="I86" s="6"/>
      <c r="J86" s="4"/>
      <c r="K86" s="4"/>
      <c r="L86" s="33"/>
      <c r="M86" s="4"/>
      <c r="N86" s="6"/>
      <c r="O86" s="6"/>
      <c r="P86" s="6"/>
      <c r="Q86" s="6"/>
      <c r="R86" s="6"/>
      <c r="S86" s="6"/>
      <c r="T86" s="6"/>
      <c r="U86" s="6"/>
    </row>
    <row r="87" spans="1:21" ht="12.75">
      <c r="A87" s="6"/>
      <c r="B87" s="6"/>
      <c r="C87" s="6"/>
      <c r="D87" s="6"/>
      <c r="E87" s="6"/>
      <c r="F87" s="6"/>
      <c r="G87" s="6"/>
      <c r="H87" s="6"/>
      <c r="I87" s="6"/>
      <c r="J87" s="4"/>
      <c r="K87" s="4"/>
      <c r="L87" s="33"/>
      <c r="M87" s="4"/>
      <c r="N87" s="6"/>
      <c r="O87" s="6"/>
      <c r="P87" s="6"/>
      <c r="Q87" s="6"/>
      <c r="R87" s="6"/>
      <c r="S87" s="6"/>
      <c r="T87" s="6"/>
      <c r="U87" s="6"/>
    </row>
    <row r="88" spans="1:21" ht="12.75">
      <c r="A88" s="6"/>
      <c r="B88" s="6"/>
      <c r="C88" s="6"/>
      <c r="D88" s="6"/>
      <c r="E88" s="6"/>
      <c r="F88" s="6"/>
      <c r="G88" s="6"/>
      <c r="H88" s="6"/>
      <c r="I88" s="6"/>
      <c r="J88" s="4"/>
      <c r="K88" s="4"/>
      <c r="L88" s="33"/>
      <c r="M88" s="4"/>
      <c r="N88" s="6"/>
      <c r="O88" s="6"/>
      <c r="P88" s="6"/>
      <c r="Q88" s="6"/>
      <c r="R88" s="6"/>
      <c r="S88" s="6"/>
      <c r="T88" s="6"/>
      <c r="U88" s="6"/>
    </row>
    <row r="89" spans="1:21" ht="12.75">
      <c r="A89" s="6"/>
      <c r="B89" s="6"/>
      <c r="C89" s="6"/>
      <c r="D89" s="6"/>
      <c r="E89" s="6"/>
      <c r="F89" s="6"/>
      <c r="G89" s="6"/>
      <c r="H89" s="6"/>
      <c r="I89" s="6"/>
      <c r="J89" s="4"/>
      <c r="K89" s="4"/>
      <c r="L89" s="4"/>
      <c r="M89" s="4"/>
      <c r="N89" s="6"/>
      <c r="O89" s="6"/>
      <c r="P89" s="6"/>
      <c r="Q89" s="6"/>
      <c r="R89" s="6"/>
      <c r="S89" s="6"/>
      <c r="T89" s="6"/>
      <c r="U89" s="6"/>
    </row>
    <row r="90" spans="1:21" ht="12.75">
      <c r="A90" s="6"/>
      <c r="B90" s="6"/>
      <c r="C90" s="6"/>
      <c r="D90" s="6"/>
      <c r="E90" s="6"/>
      <c r="F90" s="6"/>
      <c r="G90" s="6"/>
      <c r="H90" s="6"/>
      <c r="I90" s="6"/>
      <c r="J90" s="4"/>
      <c r="K90" s="4"/>
      <c r="L90" s="4"/>
      <c r="M90" s="4"/>
      <c r="N90" s="6"/>
      <c r="O90" s="6"/>
      <c r="P90" s="6"/>
      <c r="Q90" s="6"/>
      <c r="R90" s="6"/>
      <c r="S90" s="6"/>
      <c r="T90" s="6"/>
      <c r="U90" s="6"/>
    </row>
    <row r="91" spans="1:21" ht="12.75">
      <c r="A91" s="6"/>
      <c r="B91" s="6"/>
      <c r="C91" s="6"/>
      <c r="D91" s="6"/>
      <c r="E91" s="6"/>
      <c r="F91" s="6"/>
      <c r="G91" s="6"/>
      <c r="H91" s="6"/>
      <c r="I91" s="6"/>
      <c r="J91" s="4"/>
      <c r="K91" s="4"/>
      <c r="L91" s="4"/>
      <c r="M91" s="4"/>
      <c r="N91" s="6"/>
      <c r="O91" s="6"/>
      <c r="P91" s="6"/>
      <c r="Q91" s="6"/>
      <c r="R91" s="6"/>
      <c r="S91" s="6"/>
      <c r="T91" s="6"/>
      <c r="U91" s="6"/>
    </row>
    <row r="92" spans="1:21" ht="12.75">
      <c r="A92" s="6"/>
      <c r="B92" s="6"/>
      <c r="C92" s="6"/>
      <c r="D92" s="6"/>
      <c r="E92" s="6"/>
      <c r="F92" s="6"/>
      <c r="G92" s="6"/>
      <c r="H92" s="6"/>
      <c r="I92" s="6"/>
      <c r="J92" s="4"/>
      <c r="K92" s="4"/>
      <c r="L92" s="4"/>
      <c r="M92" s="4"/>
      <c r="N92" s="6"/>
      <c r="O92" s="6"/>
      <c r="P92" s="6"/>
      <c r="Q92" s="6"/>
      <c r="R92" s="6"/>
      <c r="S92" s="6"/>
      <c r="T92" s="6"/>
      <c r="U92" s="6"/>
    </row>
    <row r="93" spans="1:21" ht="12.75">
      <c r="A93" s="6"/>
      <c r="B93" s="6"/>
      <c r="C93" s="6"/>
      <c r="D93" s="6"/>
      <c r="E93" s="6"/>
      <c r="F93" s="6"/>
      <c r="G93" s="6"/>
      <c r="H93" s="6"/>
      <c r="I93" s="6"/>
      <c r="J93" s="4"/>
      <c r="K93" s="4"/>
      <c r="L93" s="4"/>
      <c r="M93" s="4"/>
      <c r="N93" s="6"/>
      <c r="O93" s="6"/>
      <c r="P93" s="6"/>
      <c r="Q93" s="6"/>
      <c r="R93" s="6"/>
      <c r="S93" s="6"/>
      <c r="T93" s="6"/>
      <c r="U93" s="6"/>
    </row>
    <row r="94" spans="1:21" ht="12.75">
      <c r="A94" s="6"/>
      <c r="B94" s="6"/>
      <c r="C94" s="6"/>
      <c r="D94" s="6"/>
      <c r="E94" s="6"/>
      <c r="F94" s="6"/>
      <c r="G94" s="6"/>
      <c r="H94" s="6"/>
      <c r="I94" s="6"/>
      <c r="J94" s="4"/>
      <c r="K94" s="4"/>
      <c r="L94" s="4"/>
      <c r="M94" s="4"/>
      <c r="N94" s="6"/>
      <c r="O94" s="6"/>
      <c r="P94" s="6"/>
      <c r="Q94" s="6"/>
      <c r="R94" s="6"/>
      <c r="S94" s="6"/>
      <c r="T94" s="6"/>
      <c r="U94" s="6"/>
    </row>
    <row r="95" spans="1:21" ht="12.75">
      <c r="A95" s="6"/>
      <c r="B95" s="6"/>
      <c r="C95" s="6"/>
      <c r="D95" s="6"/>
      <c r="E95" s="6"/>
      <c r="F95" s="6"/>
      <c r="G95" s="6"/>
      <c r="H95" s="6"/>
      <c r="I95" s="6"/>
      <c r="J95" s="4"/>
      <c r="K95" s="4"/>
      <c r="L95" s="4"/>
      <c r="M95" s="4"/>
      <c r="N95" s="6"/>
      <c r="O95" s="6"/>
      <c r="P95" s="6"/>
      <c r="Q95" s="6"/>
      <c r="R95" s="6"/>
      <c r="S95" s="6"/>
      <c r="T95" s="6"/>
      <c r="U95" s="6"/>
    </row>
    <row r="96" spans="1:21" ht="12.75">
      <c r="A96" s="6"/>
      <c r="B96" s="6"/>
      <c r="C96" s="6"/>
      <c r="D96" s="6"/>
      <c r="E96" s="6"/>
      <c r="F96" s="6"/>
      <c r="G96" s="6"/>
      <c r="H96" s="6"/>
      <c r="I96" s="6"/>
      <c r="J96" s="4"/>
      <c r="K96" s="4"/>
      <c r="L96" s="4"/>
      <c r="M96" s="4"/>
      <c r="N96" s="6"/>
      <c r="O96" s="6"/>
      <c r="P96" s="6"/>
      <c r="Q96" s="6"/>
      <c r="R96" s="6"/>
      <c r="S96" s="6"/>
      <c r="T96" s="6"/>
      <c r="U96" s="6"/>
    </row>
    <row r="97" spans="1:21" ht="12.75">
      <c r="A97" s="6"/>
      <c r="B97" s="6"/>
      <c r="C97" s="6"/>
      <c r="D97" s="6"/>
      <c r="E97" s="6"/>
      <c r="F97" s="6"/>
      <c r="G97" s="6"/>
      <c r="H97" s="6"/>
      <c r="I97" s="6"/>
      <c r="J97" s="4"/>
      <c r="K97" s="4"/>
      <c r="L97" s="4"/>
      <c r="M97" s="4"/>
      <c r="N97" s="6"/>
      <c r="O97" s="6"/>
      <c r="P97" s="6"/>
      <c r="Q97" s="6"/>
      <c r="R97" s="6"/>
      <c r="S97" s="6"/>
      <c r="T97" s="6"/>
      <c r="U97" s="6"/>
    </row>
    <row r="98" spans="1:21" ht="12.75">
      <c r="A98" s="6"/>
      <c r="B98" s="6"/>
      <c r="C98" s="6"/>
      <c r="D98" s="6"/>
      <c r="E98" s="6"/>
      <c r="F98" s="6"/>
      <c r="G98" s="6"/>
      <c r="H98" s="6"/>
      <c r="I98" s="6"/>
      <c r="J98" s="4"/>
      <c r="K98" s="4"/>
      <c r="L98" s="4"/>
      <c r="M98" s="4"/>
      <c r="N98" s="6"/>
      <c r="O98" s="6"/>
      <c r="P98" s="6"/>
      <c r="Q98" s="6"/>
      <c r="R98" s="6"/>
      <c r="S98" s="6"/>
      <c r="T98" s="6"/>
      <c r="U98" s="6"/>
    </row>
    <row r="99" spans="1:21" ht="12.75">
      <c r="A99" s="6"/>
      <c r="B99" s="6"/>
      <c r="C99" s="6"/>
      <c r="D99" s="6"/>
      <c r="E99" s="6"/>
      <c r="F99" s="6"/>
      <c r="G99" s="6"/>
      <c r="H99" s="6"/>
      <c r="I99" s="6"/>
      <c r="J99" s="4"/>
      <c r="K99" s="4"/>
      <c r="L99" s="33"/>
      <c r="M99" s="4"/>
      <c r="N99" s="6"/>
      <c r="O99" s="6"/>
      <c r="P99" s="6"/>
      <c r="Q99" s="6"/>
      <c r="R99" s="6"/>
      <c r="S99" s="6"/>
      <c r="T99" s="6"/>
      <c r="U99" s="6"/>
    </row>
    <row r="100" spans="1:21" ht="12.75">
      <c r="A100" s="6"/>
      <c r="B100" s="6"/>
      <c r="C100" s="6"/>
      <c r="D100" s="6"/>
      <c r="E100" s="6"/>
      <c r="F100" s="6"/>
      <c r="G100" s="6"/>
      <c r="H100" s="6"/>
      <c r="I100" s="6"/>
      <c r="J100" s="4"/>
      <c r="K100" s="4"/>
      <c r="L100" s="33"/>
      <c r="M100" s="4"/>
      <c r="N100" s="6"/>
      <c r="O100" s="6"/>
      <c r="P100" s="6"/>
      <c r="Q100" s="6"/>
      <c r="R100" s="6"/>
      <c r="S100" s="6"/>
      <c r="T100" s="6"/>
      <c r="U100" s="6"/>
    </row>
    <row r="101" spans="1:21" ht="12.75">
      <c r="A101" s="6"/>
      <c r="B101" s="6"/>
      <c r="C101" s="6"/>
      <c r="D101" s="6"/>
      <c r="E101" s="6"/>
      <c r="F101" s="6"/>
      <c r="G101" s="6"/>
      <c r="H101" s="6"/>
      <c r="I101" s="6"/>
      <c r="J101" s="4"/>
      <c r="K101" s="4"/>
      <c r="L101" s="33"/>
      <c r="M101" s="4"/>
      <c r="N101" s="6"/>
      <c r="O101" s="6"/>
      <c r="P101" s="6"/>
      <c r="Q101" s="6"/>
      <c r="R101" s="6"/>
      <c r="S101" s="6"/>
      <c r="T101" s="6"/>
      <c r="U101" s="6"/>
    </row>
    <row r="102" spans="1:21" ht="12.75">
      <c r="A102" s="6"/>
      <c r="B102" s="6"/>
      <c r="C102" s="6"/>
      <c r="D102" s="6"/>
      <c r="E102" s="6"/>
      <c r="F102" s="6"/>
      <c r="G102" s="6"/>
      <c r="H102" s="6"/>
      <c r="I102" s="6"/>
      <c r="J102" s="4"/>
      <c r="K102" s="4"/>
      <c r="L102" s="33"/>
      <c r="M102" s="4"/>
      <c r="N102" s="6"/>
      <c r="O102" s="6"/>
      <c r="P102" s="6"/>
      <c r="Q102" s="6"/>
      <c r="R102" s="6"/>
      <c r="S102" s="6"/>
      <c r="T102" s="6"/>
      <c r="U102" s="6"/>
    </row>
    <row r="103" spans="1:21" ht="12.75">
      <c r="A103" s="6"/>
      <c r="B103" s="6"/>
      <c r="C103" s="6"/>
      <c r="D103" s="6"/>
      <c r="E103" s="6"/>
      <c r="F103" s="6"/>
      <c r="G103" s="6"/>
      <c r="H103" s="6"/>
      <c r="I103" s="6"/>
      <c r="J103" s="4"/>
      <c r="K103" s="4"/>
      <c r="L103" s="33"/>
      <c r="M103" s="4"/>
      <c r="N103" s="6"/>
      <c r="O103" s="6"/>
      <c r="P103" s="6"/>
      <c r="Q103" s="6"/>
      <c r="R103" s="6"/>
      <c r="S103" s="6"/>
      <c r="T103" s="6"/>
      <c r="U103" s="6"/>
    </row>
    <row r="104" spans="1:21" ht="12.75">
      <c r="A104" s="6"/>
      <c r="B104" s="6"/>
      <c r="C104" s="6"/>
      <c r="D104" s="6"/>
      <c r="E104" s="6"/>
      <c r="F104" s="6"/>
      <c r="G104" s="6"/>
      <c r="H104" s="6"/>
      <c r="I104" s="6"/>
      <c r="J104" s="4"/>
      <c r="K104" s="4"/>
      <c r="L104" s="33"/>
      <c r="M104" s="4"/>
      <c r="N104" s="6"/>
      <c r="O104" s="6"/>
      <c r="P104" s="6"/>
      <c r="Q104" s="6"/>
      <c r="R104" s="6"/>
      <c r="S104" s="6"/>
      <c r="T104" s="6"/>
      <c r="U104" s="6"/>
    </row>
    <row r="105" spans="1:21" ht="12.75">
      <c r="A105" s="6"/>
      <c r="B105" s="6"/>
      <c r="C105" s="6"/>
      <c r="D105" s="6"/>
      <c r="E105" s="6"/>
      <c r="F105" s="6"/>
      <c r="G105" s="6"/>
      <c r="H105" s="6"/>
      <c r="I105" s="6"/>
      <c r="J105" s="4"/>
      <c r="K105" s="4"/>
      <c r="L105" s="33"/>
      <c r="M105" s="4"/>
      <c r="N105" s="6"/>
      <c r="O105" s="6"/>
      <c r="P105" s="6"/>
      <c r="Q105" s="6"/>
      <c r="R105" s="6"/>
      <c r="S105" s="6"/>
      <c r="T105" s="6"/>
      <c r="U105" s="6"/>
    </row>
    <row r="106" spans="1:21" ht="12.75">
      <c r="A106" s="6"/>
      <c r="B106" s="6"/>
      <c r="C106" s="6"/>
      <c r="D106" s="6"/>
      <c r="E106" s="6"/>
      <c r="F106" s="6"/>
      <c r="G106" s="6"/>
      <c r="H106" s="6"/>
      <c r="I106" s="6"/>
      <c r="J106" s="4"/>
      <c r="K106" s="4"/>
      <c r="L106" s="33"/>
      <c r="M106" s="4"/>
      <c r="N106" s="6"/>
      <c r="O106" s="6"/>
      <c r="P106" s="6"/>
      <c r="Q106" s="6"/>
      <c r="R106" s="6"/>
      <c r="S106" s="6"/>
      <c r="T106" s="6"/>
      <c r="U106" s="6"/>
    </row>
    <row r="107" spans="1:21" ht="12.75">
      <c r="A107" s="6"/>
      <c r="B107" s="6"/>
      <c r="C107" s="6"/>
      <c r="D107" s="6"/>
      <c r="E107" s="6"/>
      <c r="F107" s="6"/>
      <c r="G107" s="6"/>
      <c r="H107" s="6"/>
      <c r="I107" s="6"/>
      <c r="J107" s="4"/>
      <c r="K107" s="4"/>
      <c r="L107" s="33"/>
      <c r="M107" s="4"/>
      <c r="N107" s="6"/>
      <c r="O107" s="6"/>
      <c r="P107" s="6"/>
      <c r="Q107" s="6"/>
      <c r="R107" s="6"/>
      <c r="S107" s="6"/>
      <c r="T107" s="6"/>
      <c r="U107" s="6"/>
    </row>
    <row r="108" spans="1:21" ht="12.75">
      <c r="A108" s="6"/>
      <c r="B108" s="6"/>
      <c r="C108" s="6"/>
      <c r="D108" s="6"/>
      <c r="E108" s="6"/>
      <c r="F108" s="6"/>
      <c r="G108" s="6"/>
      <c r="H108" s="6"/>
      <c r="I108" s="6"/>
      <c r="J108" s="4"/>
      <c r="K108" s="4"/>
      <c r="L108" s="33"/>
      <c r="M108" s="4"/>
      <c r="N108" s="6"/>
      <c r="O108" s="6"/>
      <c r="P108" s="6"/>
      <c r="Q108" s="6"/>
      <c r="R108" s="6"/>
      <c r="S108" s="6"/>
      <c r="T108" s="6"/>
      <c r="U108" s="6"/>
    </row>
    <row r="109" spans="1:21" ht="12.75">
      <c r="A109" s="4"/>
      <c r="B109" s="6"/>
      <c r="C109" s="6"/>
      <c r="D109" s="6"/>
      <c r="E109" s="6"/>
      <c r="F109" s="6"/>
      <c r="G109" s="6"/>
      <c r="H109" s="6"/>
      <c r="I109" s="6"/>
      <c r="J109" s="4"/>
      <c r="K109" s="4"/>
      <c r="L109" s="33"/>
      <c r="M109" s="4"/>
      <c r="N109" s="6"/>
      <c r="O109" s="6"/>
      <c r="P109" s="6"/>
      <c r="Q109" s="6"/>
      <c r="R109" s="6"/>
      <c r="S109" s="6"/>
      <c r="T109" s="6"/>
      <c r="U109" s="6"/>
    </row>
    <row r="110" spans="1:21" ht="12.75">
      <c r="A110" s="4"/>
      <c r="B110" s="6"/>
      <c r="C110" s="6"/>
      <c r="D110" s="6"/>
      <c r="E110" s="6"/>
      <c r="F110" s="6"/>
      <c r="G110" s="6"/>
      <c r="H110" s="6"/>
      <c r="I110" s="6"/>
      <c r="J110" s="4"/>
      <c r="K110" s="4"/>
      <c r="L110" s="33"/>
      <c r="M110" s="4"/>
      <c r="N110" s="6"/>
      <c r="O110" s="6"/>
      <c r="P110" s="6"/>
      <c r="Q110" s="6"/>
      <c r="R110" s="6"/>
      <c r="S110" s="6"/>
      <c r="T110" s="6"/>
      <c r="U110" s="6"/>
    </row>
    <row r="111" spans="1:21" ht="12.75">
      <c r="A111" s="4"/>
      <c r="B111" s="6"/>
      <c r="C111" s="6"/>
      <c r="D111" s="6"/>
      <c r="E111" s="6"/>
      <c r="F111" s="6"/>
      <c r="G111" s="6"/>
      <c r="H111" s="6"/>
      <c r="I111" s="6"/>
      <c r="J111" s="4"/>
      <c r="K111" s="4"/>
      <c r="L111" s="33"/>
      <c r="M111" s="4"/>
      <c r="N111" s="6"/>
      <c r="O111" s="6"/>
      <c r="P111" s="6"/>
      <c r="Q111" s="6"/>
      <c r="R111" s="6"/>
      <c r="S111" s="6"/>
      <c r="T111" s="6"/>
      <c r="U111" s="6"/>
    </row>
    <row r="112" spans="1:21" ht="12.75">
      <c r="A112" s="4"/>
      <c r="B112" s="6"/>
      <c r="C112" s="6"/>
      <c r="D112" s="6"/>
      <c r="E112" s="6"/>
      <c r="F112" s="6"/>
      <c r="G112" s="6"/>
      <c r="H112" s="6"/>
      <c r="I112" s="6"/>
      <c r="J112" s="4"/>
      <c r="K112" s="4"/>
      <c r="L112" s="33"/>
      <c r="M112" s="4"/>
      <c r="N112" s="6"/>
      <c r="O112" s="6"/>
      <c r="P112" s="6"/>
      <c r="Q112" s="6"/>
      <c r="R112" s="6"/>
      <c r="S112" s="6"/>
      <c r="T112" s="6"/>
      <c r="U112" s="6"/>
    </row>
    <row r="113" spans="1:21" ht="12.75">
      <c r="A113" s="4"/>
      <c r="B113" s="6"/>
      <c r="C113" s="6"/>
      <c r="D113" s="6"/>
      <c r="E113" s="6"/>
      <c r="F113" s="6"/>
      <c r="G113" s="6"/>
      <c r="H113" s="6"/>
      <c r="I113" s="6"/>
      <c r="J113" s="4"/>
      <c r="K113" s="4"/>
      <c r="L113" s="33"/>
      <c r="M113" s="4"/>
      <c r="N113" s="6"/>
      <c r="O113" s="6"/>
      <c r="P113" s="6"/>
      <c r="Q113" s="6"/>
      <c r="R113" s="6"/>
      <c r="S113" s="6"/>
      <c r="T113" s="6"/>
      <c r="U113" s="6"/>
    </row>
    <row r="114" spans="1:21" ht="12.75">
      <c r="A114" s="4"/>
      <c r="B114" s="6"/>
      <c r="C114" s="6"/>
      <c r="D114" s="6"/>
      <c r="E114" s="6"/>
      <c r="F114" s="6"/>
      <c r="G114" s="6"/>
      <c r="H114" s="6"/>
      <c r="I114" s="6"/>
      <c r="J114" s="4"/>
      <c r="K114" s="4"/>
      <c r="L114" s="33"/>
      <c r="M114" s="4"/>
      <c r="N114" s="6"/>
      <c r="O114" s="6"/>
      <c r="P114" s="6"/>
      <c r="Q114" s="6"/>
      <c r="R114" s="6"/>
      <c r="S114" s="6"/>
      <c r="T114" s="6"/>
      <c r="U114" s="6"/>
    </row>
    <row r="115" spans="1:21" ht="12.75">
      <c r="A115" s="4"/>
      <c r="B115" s="6"/>
      <c r="C115" s="6"/>
      <c r="D115" s="6"/>
      <c r="E115" s="6"/>
      <c r="F115" s="6"/>
      <c r="G115" s="6"/>
      <c r="H115" s="6"/>
      <c r="I115" s="6"/>
      <c r="J115" s="4"/>
      <c r="K115" s="4"/>
      <c r="L115" s="33"/>
      <c r="M115" s="4"/>
      <c r="N115" s="6"/>
      <c r="O115" s="6"/>
      <c r="P115" s="6"/>
      <c r="Q115" s="6"/>
      <c r="R115" s="6"/>
      <c r="S115" s="6"/>
      <c r="T115" s="6"/>
      <c r="U115" s="6"/>
    </row>
    <row r="116" spans="1:21" ht="12.75">
      <c r="A116" s="4"/>
      <c r="B116" s="6"/>
      <c r="C116" s="6"/>
      <c r="D116" s="6"/>
      <c r="E116" s="6"/>
      <c r="F116" s="6"/>
      <c r="G116" s="6"/>
      <c r="H116" s="6"/>
      <c r="I116" s="6"/>
      <c r="J116" s="4"/>
      <c r="K116" s="4"/>
      <c r="L116" s="33"/>
      <c r="M116" s="4"/>
      <c r="O116" s="6"/>
      <c r="P116" s="6"/>
      <c r="Q116" s="6"/>
      <c r="R116" s="6"/>
      <c r="S116" s="6"/>
      <c r="T116" s="6"/>
      <c r="U116" s="6"/>
    </row>
    <row r="117" spans="1:12" ht="12.75">
      <c r="A117" s="4"/>
      <c r="B117" s="6"/>
      <c r="C117" s="6"/>
      <c r="D117" s="6"/>
      <c r="E117" s="6"/>
      <c r="F117" s="6"/>
      <c r="G117" s="6"/>
      <c r="H117" s="6"/>
      <c r="I117" s="6"/>
      <c r="J117" s="4"/>
      <c r="K117" s="4"/>
      <c r="L117" s="33"/>
    </row>
    <row r="118" spans="1:12" ht="12.75">
      <c r="A118" s="4"/>
      <c r="B118" s="6"/>
      <c r="C118" s="6"/>
      <c r="D118" s="6"/>
      <c r="E118" s="6"/>
      <c r="F118" s="6"/>
      <c r="G118" s="6"/>
      <c r="H118" s="6"/>
      <c r="I118" s="6"/>
      <c r="J118" s="4"/>
      <c r="K118" s="4"/>
      <c r="L118" s="33"/>
    </row>
    <row r="119" spans="1:11" ht="12.75">
      <c r="A119" s="4"/>
      <c r="B119" s="6"/>
      <c r="C119" s="6"/>
      <c r="D119" s="6"/>
      <c r="E119" s="6"/>
      <c r="F119" s="6"/>
      <c r="G119" s="6"/>
      <c r="H119" s="6"/>
      <c r="I119" s="6"/>
      <c r="J119" s="4"/>
      <c r="K119" s="4"/>
    </row>
    <row r="120" spans="1:11" ht="12.75">
      <c r="A120" s="4"/>
      <c r="B120" s="6"/>
      <c r="C120" s="6"/>
      <c r="D120" s="6"/>
      <c r="E120" s="6"/>
      <c r="F120" s="6"/>
      <c r="G120" s="6"/>
      <c r="H120" s="6"/>
      <c r="I120" s="6"/>
      <c r="J120" s="4"/>
      <c r="K120" s="4"/>
    </row>
    <row r="121" spans="1:11" ht="12.75">
      <c r="A121" s="4"/>
      <c r="B121" s="6"/>
      <c r="C121" s="6"/>
      <c r="D121" s="6"/>
      <c r="E121" s="6"/>
      <c r="F121" s="6"/>
      <c r="G121" s="6"/>
      <c r="H121" s="6"/>
      <c r="I121" s="6"/>
      <c r="J121" s="4"/>
      <c r="K121" s="4"/>
    </row>
    <row r="122" spans="1:11" ht="12.75">
      <c r="A122" s="4"/>
      <c r="B122" s="6"/>
      <c r="C122" s="6"/>
      <c r="D122" s="6"/>
      <c r="E122" s="6"/>
      <c r="F122" s="6"/>
      <c r="G122" s="6"/>
      <c r="H122" s="6"/>
      <c r="I122" s="6"/>
      <c r="J122" s="4"/>
      <c r="K122" s="4"/>
    </row>
    <row r="123" spans="1:11" ht="12.75">
      <c r="A123" s="4"/>
      <c r="B123" s="6"/>
      <c r="C123" s="6"/>
      <c r="D123" s="6"/>
      <c r="E123" s="6"/>
      <c r="F123" s="6"/>
      <c r="G123" s="6"/>
      <c r="H123" s="6"/>
      <c r="I123" s="6"/>
      <c r="J123" s="4"/>
      <c r="K123" s="4"/>
    </row>
    <row r="124" spans="1:11" ht="12.75">
      <c r="A124" s="4"/>
      <c r="B124" s="6"/>
      <c r="C124" s="6"/>
      <c r="D124" s="6"/>
      <c r="E124" s="6"/>
      <c r="F124" s="6"/>
      <c r="G124" s="6"/>
      <c r="H124" s="6"/>
      <c r="I124" s="6"/>
      <c r="J124" s="4"/>
      <c r="K124" s="4"/>
    </row>
    <row r="125" spans="1:11" ht="12.75">
      <c r="A125" s="4"/>
      <c r="B125" s="6"/>
      <c r="C125" s="6"/>
      <c r="D125" s="6"/>
      <c r="E125" s="6"/>
      <c r="F125" s="6"/>
      <c r="G125" s="6"/>
      <c r="H125" s="6"/>
      <c r="I125" s="6"/>
      <c r="J125" s="4"/>
      <c r="K125" s="4"/>
    </row>
    <row r="126" spans="1:11" ht="12.75">
      <c r="A126" s="4"/>
      <c r="B126" s="6"/>
      <c r="C126" s="6"/>
      <c r="D126" s="6"/>
      <c r="E126" s="6"/>
      <c r="F126" s="6"/>
      <c r="G126" s="6"/>
      <c r="H126" s="6"/>
      <c r="I126" s="6"/>
      <c r="J126" s="4"/>
      <c r="K126" s="4"/>
    </row>
    <row r="127" spans="1:11" ht="12.75">
      <c r="A127" s="4"/>
      <c r="B127" s="9"/>
      <c r="C127" s="9"/>
      <c r="D127" s="6"/>
      <c r="E127" s="6"/>
      <c r="F127" s="6"/>
      <c r="G127" s="6"/>
      <c r="H127" s="6"/>
      <c r="I127" s="6"/>
      <c r="J127" s="4"/>
      <c r="K127" s="4"/>
    </row>
    <row r="128" spans="1:11" ht="12.75">
      <c r="A128" s="4"/>
      <c r="B128" s="6"/>
      <c r="C128" s="6"/>
      <c r="D128" s="6"/>
      <c r="E128" s="6"/>
      <c r="F128" s="6"/>
      <c r="G128" s="6"/>
      <c r="H128" s="6"/>
      <c r="I128" s="6"/>
      <c r="J128" s="4"/>
      <c r="K128" s="4"/>
    </row>
    <row r="129" spans="1:11" ht="12.75">
      <c r="A129" s="4"/>
      <c r="B129" s="6"/>
      <c r="C129" s="6"/>
      <c r="D129" s="6"/>
      <c r="E129" s="6"/>
      <c r="F129" s="6"/>
      <c r="G129" s="6"/>
      <c r="H129" s="6"/>
      <c r="I129" s="6"/>
      <c r="J129" s="4"/>
      <c r="K129" s="4"/>
    </row>
    <row r="130" spans="1:14" ht="12.75">
      <c r="A130" s="4"/>
      <c r="B130" s="6"/>
      <c r="C130" s="6"/>
      <c r="D130" s="6"/>
      <c r="E130" s="6"/>
      <c r="F130" s="6"/>
      <c r="G130" s="6"/>
      <c r="H130" s="6"/>
      <c r="I130" s="6"/>
      <c r="J130" s="4"/>
      <c r="K130" s="4"/>
      <c r="N130" s="6"/>
    </row>
    <row r="131" spans="1:21" ht="12.75">
      <c r="A131" s="4"/>
      <c r="B131" s="6"/>
      <c r="C131" s="6"/>
      <c r="D131" s="6"/>
      <c r="E131" s="6"/>
      <c r="F131" s="6"/>
      <c r="G131" s="6"/>
      <c r="H131" s="6"/>
      <c r="I131" s="6"/>
      <c r="J131" s="4"/>
      <c r="K131" s="4"/>
      <c r="M131" s="4"/>
      <c r="N131" s="9"/>
      <c r="O131" s="6"/>
      <c r="P131" s="6"/>
      <c r="Q131" s="6"/>
      <c r="R131" s="6"/>
      <c r="S131" s="6"/>
      <c r="T131" s="6"/>
      <c r="U131" s="6"/>
    </row>
    <row r="132" spans="1:21" ht="12.75">
      <c r="A132" s="4"/>
      <c r="B132" s="6"/>
      <c r="C132" s="6"/>
      <c r="D132" s="6"/>
      <c r="E132" s="6"/>
      <c r="F132" s="6"/>
      <c r="G132" s="6"/>
      <c r="H132" s="6"/>
      <c r="I132" s="6"/>
      <c r="J132" s="4"/>
      <c r="K132" s="4"/>
      <c r="M132" s="4"/>
      <c r="N132" s="9"/>
      <c r="O132" s="6"/>
      <c r="P132" s="6"/>
      <c r="Q132" s="6"/>
      <c r="R132" s="6"/>
      <c r="S132" s="6"/>
      <c r="T132" s="6"/>
      <c r="U132" s="6"/>
    </row>
    <row r="133" spans="1:21" ht="12.75">
      <c r="A133" s="4"/>
      <c r="B133" s="6"/>
      <c r="C133" s="6"/>
      <c r="D133" s="6"/>
      <c r="E133" s="6"/>
      <c r="F133" s="6"/>
      <c r="G133" s="6"/>
      <c r="H133" s="6"/>
      <c r="I133" s="6"/>
      <c r="J133" s="4"/>
      <c r="K133" s="4"/>
      <c r="L133" s="33"/>
      <c r="M133" s="4"/>
      <c r="N133" s="6"/>
      <c r="O133" s="6"/>
      <c r="P133" s="6"/>
      <c r="Q133" s="6"/>
      <c r="R133" s="6"/>
      <c r="S133" s="6"/>
      <c r="T133" s="6"/>
      <c r="U133" s="6"/>
    </row>
    <row r="134" spans="1:21" ht="12.75">
      <c r="A134" s="4"/>
      <c r="B134" s="6"/>
      <c r="C134" s="6"/>
      <c r="D134" s="6"/>
      <c r="E134" s="6"/>
      <c r="F134" s="6"/>
      <c r="G134" s="6"/>
      <c r="H134" s="6"/>
      <c r="I134" s="6"/>
      <c r="J134" s="4"/>
      <c r="K134" s="4"/>
      <c r="L134" s="33"/>
      <c r="M134" s="4"/>
      <c r="N134" s="6"/>
      <c r="O134" s="6"/>
      <c r="P134" s="6"/>
      <c r="Q134" s="6"/>
      <c r="R134" s="6"/>
      <c r="S134" s="6"/>
      <c r="T134" s="6"/>
      <c r="U134" s="6"/>
    </row>
    <row r="135" spans="1:21" ht="12.75">
      <c r="A135" s="4"/>
      <c r="B135" s="6"/>
      <c r="C135" s="6"/>
      <c r="D135" s="6"/>
      <c r="E135" s="6"/>
      <c r="F135" s="6"/>
      <c r="G135" s="6"/>
      <c r="H135" s="6"/>
      <c r="I135" s="6"/>
      <c r="J135" s="4"/>
      <c r="K135" s="4"/>
      <c r="L135" s="33"/>
      <c r="M135" s="4"/>
      <c r="N135" s="6"/>
      <c r="O135" s="6"/>
      <c r="P135" s="6"/>
      <c r="Q135" s="6"/>
      <c r="R135" s="6"/>
      <c r="S135" s="6"/>
      <c r="T135" s="6"/>
      <c r="U135" s="6"/>
    </row>
    <row r="136" spans="1:21" ht="12.75">
      <c r="A136" s="4"/>
      <c r="B136" s="6"/>
      <c r="C136" s="6"/>
      <c r="D136" s="6"/>
      <c r="E136" s="6"/>
      <c r="F136" s="6"/>
      <c r="G136" s="6"/>
      <c r="H136" s="6"/>
      <c r="I136" s="6"/>
      <c r="J136" s="4"/>
      <c r="K136" s="4"/>
      <c r="L136" s="4"/>
      <c r="M136" s="4"/>
      <c r="N136" s="6"/>
      <c r="O136" s="6"/>
      <c r="P136" s="6"/>
      <c r="Q136" s="6"/>
      <c r="R136" s="6"/>
      <c r="S136" s="6"/>
      <c r="T136" s="6"/>
      <c r="U136" s="6"/>
    </row>
    <row r="137" spans="1:21" ht="12.75">
      <c r="A137" s="4"/>
      <c r="B137" s="6"/>
      <c r="C137" s="6"/>
      <c r="D137" s="6"/>
      <c r="E137" s="6"/>
      <c r="F137" s="6"/>
      <c r="G137" s="6"/>
      <c r="H137" s="6"/>
      <c r="I137" s="6"/>
      <c r="J137" s="4"/>
      <c r="K137" s="4"/>
      <c r="L137" s="4"/>
      <c r="M137" s="4"/>
      <c r="N137" s="6"/>
      <c r="O137" s="6"/>
      <c r="P137" s="6"/>
      <c r="Q137" s="6"/>
      <c r="R137" s="6"/>
      <c r="S137" s="6"/>
      <c r="T137" s="6"/>
      <c r="U137" s="6"/>
    </row>
    <row r="138" spans="1:21" ht="12.75">
      <c r="A138" s="4"/>
      <c r="B138" s="6"/>
      <c r="C138" s="6"/>
      <c r="D138" s="6"/>
      <c r="E138" s="6"/>
      <c r="F138" s="6"/>
      <c r="G138" s="6"/>
      <c r="H138" s="6"/>
      <c r="I138" s="6"/>
      <c r="J138" s="4"/>
      <c r="K138" s="4"/>
      <c r="L138" s="4"/>
      <c r="M138" s="4"/>
      <c r="N138" s="6"/>
      <c r="O138" s="6"/>
      <c r="P138" s="6"/>
      <c r="Q138" s="6"/>
      <c r="R138" s="6"/>
      <c r="S138" s="6"/>
      <c r="T138" s="6"/>
      <c r="U138" s="6"/>
    </row>
    <row r="139" spans="1:21" ht="12.75">
      <c r="A139" s="4"/>
      <c r="B139" s="6"/>
      <c r="C139" s="6"/>
      <c r="D139" s="6"/>
      <c r="E139" s="6"/>
      <c r="F139" s="6"/>
      <c r="G139" s="6"/>
      <c r="H139" s="6"/>
      <c r="I139" s="6"/>
      <c r="J139" s="4"/>
      <c r="K139" s="4"/>
      <c r="L139" s="4"/>
      <c r="M139" s="4"/>
      <c r="N139" s="6"/>
      <c r="O139" s="6"/>
      <c r="P139" s="6"/>
      <c r="Q139" s="6"/>
      <c r="R139" s="6"/>
      <c r="S139" s="6"/>
      <c r="T139" s="6"/>
      <c r="U139" s="6"/>
    </row>
    <row r="140" spans="1:21" ht="12.75">
      <c r="A140" s="4"/>
      <c r="B140" s="6"/>
      <c r="C140" s="6"/>
      <c r="D140" s="6"/>
      <c r="E140" s="6"/>
      <c r="F140" s="6"/>
      <c r="G140" s="6"/>
      <c r="H140" s="6"/>
      <c r="I140" s="6"/>
      <c r="J140" s="4"/>
      <c r="K140" s="4"/>
      <c r="L140" s="4"/>
      <c r="M140" s="4"/>
      <c r="N140" s="6"/>
      <c r="O140" s="6"/>
      <c r="P140" s="6"/>
      <c r="Q140" s="6"/>
      <c r="R140" s="6"/>
      <c r="S140" s="6"/>
      <c r="T140" s="6"/>
      <c r="U140" s="6"/>
    </row>
    <row r="141" spans="1:21" ht="12.75">
      <c r="A141" s="4"/>
      <c r="B141" s="6"/>
      <c r="C141" s="6"/>
      <c r="D141" s="6"/>
      <c r="E141" s="6"/>
      <c r="F141" s="6"/>
      <c r="G141" s="6"/>
      <c r="H141" s="6"/>
      <c r="I141" s="6"/>
      <c r="J141" s="4"/>
      <c r="K141" s="4"/>
      <c r="L141" s="4"/>
      <c r="M141" s="4"/>
      <c r="N141" s="6"/>
      <c r="O141" s="6"/>
      <c r="P141" s="6"/>
      <c r="Q141" s="6"/>
      <c r="R141" s="6"/>
      <c r="S141" s="6"/>
      <c r="T141" s="6"/>
      <c r="U141" s="6"/>
    </row>
    <row r="142" spans="1:21" ht="12.75">
      <c r="A142" s="4"/>
      <c r="B142" s="6"/>
      <c r="C142" s="6"/>
      <c r="D142" s="6"/>
      <c r="E142" s="6"/>
      <c r="F142" s="6"/>
      <c r="G142" s="6"/>
      <c r="H142" s="6"/>
      <c r="I142" s="6"/>
      <c r="J142" s="4"/>
      <c r="K142" s="4"/>
      <c r="L142" s="4"/>
      <c r="M142" s="4"/>
      <c r="N142" s="6"/>
      <c r="O142" s="6"/>
      <c r="P142" s="6"/>
      <c r="Q142" s="6"/>
      <c r="R142" s="6"/>
      <c r="S142" s="6"/>
      <c r="T142" s="6"/>
      <c r="U142" s="6"/>
    </row>
    <row r="143" spans="1:21" ht="12.75">
      <c r="A143" s="4"/>
      <c r="B143" s="6"/>
      <c r="C143" s="6"/>
      <c r="D143" s="6"/>
      <c r="E143" s="6"/>
      <c r="F143" s="6"/>
      <c r="G143" s="6"/>
      <c r="H143" s="6"/>
      <c r="I143" s="6"/>
      <c r="J143" s="4"/>
      <c r="K143" s="4"/>
      <c r="L143" s="4"/>
      <c r="M143" s="4"/>
      <c r="N143" s="6"/>
      <c r="O143" s="6"/>
      <c r="P143" s="6"/>
      <c r="Q143" s="6"/>
      <c r="R143" s="6"/>
      <c r="S143" s="6"/>
      <c r="T143" s="6"/>
      <c r="U143" s="6"/>
    </row>
    <row r="144" spans="1:21" ht="12.75">
      <c r="A144" s="4"/>
      <c r="B144" s="6"/>
      <c r="C144" s="6"/>
      <c r="D144" s="6"/>
      <c r="E144" s="6"/>
      <c r="F144" s="6"/>
      <c r="G144" s="6"/>
      <c r="H144" s="6"/>
      <c r="I144" s="6"/>
      <c r="J144" s="4"/>
      <c r="K144" s="4"/>
      <c r="L144" s="4"/>
      <c r="M144" s="4"/>
      <c r="N144" s="6"/>
      <c r="O144" s="6"/>
      <c r="Q144" s="6"/>
      <c r="R144" s="6"/>
      <c r="S144" s="6"/>
      <c r="T144" s="6"/>
      <c r="U144" s="6"/>
    </row>
    <row r="145" spans="1:21" ht="12.75">
      <c r="A145" s="4"/>
      <c r="B145" s="6"/>
      <c r="C145" s="6"/>
      <c r="D145" s="6"/>
      <c r="E145" s="6"/>
      <c r="F145" s="6"/>
      <c r="G145" s="6"/>
      <c r="H145" s="6"/>
      <c r="I145" s="6"/>
      <c r="J145" s="4"/>
      <c r="K145" s="4"/>
      <c r="L145" s="4"/>
      <c r="M145" s="4"/>
      <c r="N145" s="6"/>
      <c r="O145" s="6"/>
      <c r="P145" s="6"/>
      <c r="Q145" s="6"/>
      <c r="R145" s="6"/>
      <c r="S145" s="6"/>
      <c r="T145" s="6"/>
      <c r="U145" s="6"/>
    </row>
    <row r="146" spans="1:21" ht="12.75">
      <c r="A146" s="4"/>
      <c r="B146" s="6"/>
      <c r="C146" s="6"/>
      <c r="D146" s="6"/>
      <c r="E146" s="6"/>
      <c r="F146" s="6"/>
      <c r="G146" s="6"/>
      <c r="H146" s="6"/>
      <c r="I146" s="6"/>
      <c r="J146" s="4"/>
      <c r="K146" s="4"/>
      <c r="L146" s="4"/>
      <c r="M146" s="4"/>
      <c r="N146" s="6"/>
      <c r="O146" s="6"/>
      <c r="P146" s="6"/>
      <c r="Q146" s="6"/>
      <c r="R146" s="6"/>
      <c r="S146" s="6"/>
      <c r="T146" s="6"/>
      <c r="U146" s="6"/>
    </row>
    <row r="147" spans="1:21" ht="12.75">
      <c r="A147" s="4"/>
      <c r="B147" s="6"/>
      <c r="C147" s="6"/>
      <c r="D147" s="6"/>
      <c r="E147" s="6"/>
      <c r="F147" s="6"/>
      <c r="G147" s="6"/>
      <c r="H147" s="6"/>
      <c r="I147" s="6"/>
      <c r="J147" s="4"/>
      <c r="K147" s="4"/>
      <c r="L147" s="4"/>
      <c r="M147" s="4"/>
      <c r="N147" s="6"/>
      <c r="O147" s="6"/>
      <c r="P147" s="6"/>
      <c r="Q147" s="6"/>
      <c r="R147" s="6"/>
      <c r="S147" s="6"/>
      <c r="T147" s="6"/>
      <c r="U147" s="6"/>
    </row>
    <row r="148" spans="1:21" ht="12.75">
      <c r="A148" s="4"/>
      <c r="B148" s="6"/>
      <c r="C148" s="6"/>
      <c r="D148" s="6"/>
      <c r="E148" s="6"/>
      <c r="F148" s="6"/>
      <c r="G148" s="6"/>
      <c r="H148" s="6"/>
      <c r="I148" s="6"/>
      <c r="J148" s="4"/>
      <c r="K148" s="4"/>
      <c r="L148" s="4"/>
      <c r="M148" s="4"/>
      <c r="N148" s="6"/>
      <c r="O148" s="6"/>
      <c r="P148" s="6"/>
      <c r="Q148" s="6"/>
      <c r="R148" s="6"/>
      <c r="S148" s="6"/>
      <c r="T148" s="6"/>
      <c r="U148" s="6"/>
    </row>
    <row r="149" spans="1:21" ht="12.75">
      <c r="A149" s="4"/>
      <c r="B149" s="6"/>
      <c r="C149" s="6"/>
      <c r="D149" s="6"/>
      <c r="E149" s="6"/>
      <c r="F149" s="6"/>
      <c r="G149" s="6"/>
      <c r="H149" s="6"/>
      <c r="I149" s="6"/>
      <c r="J149" s="4"/>
      <c r="K149" s="4"/>
      <c r="L149" s="4"/>
      <c r="M149" s="4"/>
      <c r="N149" s="6"/>
      <c r="O149" s="6"/>
      <c r="P149" s="6"/>
      <c r="Q149" s="6"/>
      <c r="R149" s="6"/>
      <c r="S149" s="6"/>
      <c r="T149" s="6"/>
      <c r="U149" s="6"/>
    </row>
    <row r="150" spans="1:21" ht="12.75">
      <c r="A150" s="4"/>
      <c r="B150" s="9"/>
      <c r="C150" s="9"/>
      <c r="D150" s="6"/>
      <c r="E150" s="6"/>
      <c r="F150" s="6"/>
      <c r="G150" s="6"/>
      <c r="H150" s="6"/>
      <c r="I150" s="6"/>
      <c r="J150" s="4"/>
      <c r="K150" s="4"/>
      <c r="L150" s="4"/>
      <c r="M150" s="4"/>
      <c r="N150" s="6"/>
      <c r="O150" s="6"/>
      <c r="P150" s="6"/>
      <c r="Q150" s="6"/>
      <c r="R150" s="6"/>
      <c r="S150" s="6"/>
      <c r="T150" s="6"/>
      <c r="U150" s="6"/>
    </row>
    <row r="151" spans="1:21" ht="12.75">
      <c r="A151" s="4"/>
      <c r="B151" s="6"/>
      <c r="C151" s="6"/>
      <c r="D151" s="6"/>
      <c r="E151" s="6"/>
      <c r="F151" s="6"/>
      <c r="G151" s="6"/>
      <c r="H151" s="6"/>
      <c r="I151" s="6"/>
      <c r="J151" s="4"/>
      <c r="K151" s="4"/>
      <c r="L151" s="4"/>
      <c r="M151" s="4"/>
      <c r="N151" s="6"/>
      <c r="O151" s="6"/>
      <c r="P151" s="6"/>
      <c r="Q151" s="6"/>
      <c r="R151" s="6"/>
      <c r="S151" s="6"/>
      <c r="T151" s="6"/>
      <c r="U151" s="6"/>
    </row>
    <row r="152" spans="1:21" ht="12.75">
      <c r="A152" s="4"/>
      <c r="B152" s="6"/>
      <c r="C152" s="6"/>
      <c r="D152" s="6"/>
      <c r="E152" s="6"/>
      <c r="F152" s="6"/>
      <c r="G152" s="6"/>
      <c r="H152" s="6"/>
      <c r="I152" s="6"/>
      <c r="J152" s="4"/>
      <c r="K152" s="4"/>
      <c r="L152" s="4"/>
      <c r="M152" s="4"/>
      <c r="N152" s="6"/>
      <c r="O152" s="6"/>
      <c r="P152" s="6"/>
      <c r="Q152" s="6"/>
      <c r="R152" s="6"/>
      <c r="S152" s="6"/>
      <c r="T152" s="6"/>
      <c r="U152" s="6"/>
    </row>
    <row r="153" spans="1:21" ht="12.75">
      <c r="A153" s="4"/>
      <c r="B153" s="6"/>
      <c r="C153" s="6"/>
      <c r="D153" s="6"/>
      <c r="E153" s="6"/>
      <c r="F153" s="6"/>
      <c r="G153" s="6"/>
      <c r="H153" s="6"/>
      <c r="I153" s="6"/>
      <c r="J153" s="4"/>
      <c r="K153" s="4"/>
      <c r="L153" s="4"/>
      <c r="M153" s="4"/>
      <c r="N153" s="6"/>
      <c r="O153" s="6"/>
      <c r="P153" s="6"/>
      <c r="Q153" s="6"/>
      <c r="R153" s="6"/>
      <c r="S153" s="6"/>
      <c r="T153" s="6"/>
      <c r="U153" s="6"/>
    </row>
    <row r="154" spans="1:21" ht="12.75">
      <c r="A154" s="4"/>
      <c r="B154" s="6"/>
      <c r="C154" s="6"/>
      <c r="D154" s="6"/>
      <c r="E154" s="6"/>
      <c r="F154" s="6"/>
      <c r="G154" s="6"/>
      <c r="H154" s="6"/>
      <c r="I154" s="6"/>
      <c r="J154" s="4"/>
      <c r="K154" s="4"/>
      <c r="L154" s="4"/>
      <c r="M154" s="4"/>
      <c r="N154" s="6"/>
      <c r="O154" s="6"/>
      <c r="P154" s="6"/>
      <c r="Q154" s="6"/>
      <c r="R154" s="6"/>
      <c r="S154" s="6"/>
      <c r="T154" s="6"/>
      <c r="U154" s="6"/>
    </row>
    <row r="155" spans="1:21" ht="12.75">
      <c r="A155" s="4"/>
      <c r="B155" s="6"/>
      <c r="C155" s="6"/>
      <c r="D155" s="6"/>
      <c r="E155" s="6"/>
      <c r="F155" s="6"/>
      <c r="G155" s="6"/>
      <c r="H155" s="6"/>
      <c r="I155" s="6"/>
      <c r="J155" s="4"/>
      <c r="K155" s="4"/>
      <c r="L155" s="4"/>
      <c r="M155" s="4"/>
      <c r="N155" s="6"/>
      <c r="O155" s="6"/>
      <c r="P155" s="6"/>
      <c r="Q155" s="6"/>
      <c r="R155" s="6"/>
      <c r="S155" s="6"/>
      <c r="T155" s="6"/>
      <c r="U155" s="6"/>
    </row>
    <row r="156" spans="1:21" ht="12.75">
      <c r="A156" s="4"/>
      <c r="B156" s="6"/>
      <c r="C156" s="6"/>
      <c r="D156" s="6"/>
      <c r="E156" s="6"/>
      <c r="F156" s="6"/>
      <c r="G156" s="6"/>
      <c r="H156" s="6"/>
      <c r="I156" s="6"/>
      <c r="J156" s="4"/>
      <c r="K156" s="4"/>
      <c r="L156" s="4"/>
      <c r="M156" s="4"/>
      <c r="N156" s="6"/>
      <c r="O156" s="6"/>
      <c r="P156" s="6"/>
      <c r="Q156" s="6"/>
      <c r="R156" s="6"/>
      <c r="S156" s="6"/>
      <c r="T156" s="6"/>
      <c r="U156" s="6"/>
    </row>
    <row r="157" spans="1:21" ht="12.75">
      <c r="A157" s="4"/>
      <c r="B157" s="6"/>
      <c r="C157" s="6"/>
      <c r="D157" s="6"/>
      <c r="E157" s="6"/>
      <c r="F157" s="6"/>
      <c r="G157" s="6"/>
      <c r="H157" s="6"/>
      <c r="I157" s="6"/>
      <c r="J157" s="4"/>
      <c r="K157" s="4"/>
      <c r="L157" s="4"/>
      <c r="M157" s="4"/>
      <c r="N157" s="6"/>
      <c r="O157" s="6"/>
      <c r="P157" s="6"/>
      <c r="Q157" s="6"/>
      <c r="R157" s="6"/>
      <c r="S157" s="6"/>
      <c r="T157" s="6"/>
      <c r="U157" s="6"/>
    </row>
    <row r="158" spans="1:21" ht="12.75">
      <c r="A158" s="4"/>
      <c r="B158" s="6"/>
      <c r="C158" s="6"/>
      <c r="D158" s="6"/>
      <c r="E158" s="6"/>
      <c r="F158" s="6"/>
      <c r="G158" s="6"/>
      <c r="H158" s="6"/>
      <c r="I158" s="6"/>
      <c r="J158" s="4"/>
      <c r="K158" s="4"/>
      <c r="L158" s="4"/>
      <c r="M158" s="4"/>
      <c r="N158" s="6"/>
      <c r="O158" s="6"/>
      <c r="P158" s="6"/>
      <c r="Q158" s="6"/>
      <c r="R158" s="6"/>
      <c r="S158" s="6"/>
      <c r="T158" s="6"/>
      <c r="U158" s="6"/>
    </row>
    <row r="159" spans="1:21" ht="12.75">
      <c r="A159" s="4"/>
      <c r="B159" s="6"/>
      <c r="C159" s="6"/>
      <c r="D159" s="6"/>
      <c r="E159" s="6"/>
      <c r="F159" s="6"/>
      <c r="G159" s="6"/>
      <c r="H159" s="6"/>
      <c r="I159" s="6"/>
      <c r="J159" s="4"/>
      <c r="K159" s="4"/>
      <c r="L159" s="4"/>
      <c r="M159" s="4"/>
      <c r="N159" s="6"/>
      <c r="O159" s="6"/>
      <c r="P159" s="6"/>
      <c r="Q159" s="6"/>
      <c r="R159" s="6"/>
      <c r="S159" s="6"/>
      <c r="T159" s="6"/>
      <c r="U159" s="6"/>
    </row>
    <row r="160" spans="1:21" ht="12.75">
      <c r="A160" s="4"/>
      <c r="B160" s="6"/>
      <c r="C160" s="6"/>
      <c r="D160" s="6"/>
      <c r="E160" s="6"/>
      <c r="F160" s="6"/>
      <c r="G160" s="6"/>
      <c r="H160" s="6"/>
      <c r="I160" s="6"/>
      <c r="J160" s="4"/>
      <c r="K160" s="4"/>
      <c r="L160" s="4"/>
      <c r="M160" s="4"/>
      <c r="N160" s="6"/>
      <c r="O160" s="6"/>
      <c r="P160" s="6"/>
      <c r="Q160" s="6"/>
      <c r="R160" s="6"/>
      <c r="S160" s="6"/>
      <c r="T160" s="6"/>
      <c r="U160" s="6"/>
    </row>
    <row r="161" spans="1:21" ht="12.75">
      <c r="A161" s="4"/>
      <c r="B161" s="6"/>
      <c r="C161" s="6"/>
      <c r="D161" s="6"/>
      <c r="E161" s="6"/>
      <c r="F161" s="6"/>
      <c r="G161" s="6"/>
      <c r="H161" s="6"/>
      <c r="I161" s="6"/>
      <c r="J161" s="4"/>
      <c r="K161" s="4"/>
      <c r="L161" s="4"/>
      <c r="M161" s="4"/>
      <c r="N161" s="6"/>
      <c r="O161" s="6"/>
      <c r="P161" s="6"/>
      <c r="Q161" s="6"/>
      <c r="R161" s="6"/>
      <c r="S161" s="6"/>
      <c r="T161" s="6"/>
      <c r="U161" s="6"/>
    </row>
    <row r="162" spans="1:21" ht="12.75">
      <c r="A162" s="4"/>
      <c r="B162" s="6"/>
      <c r="C162" s="6"/>
      <c r="D162" s="6"/>
      <c r="E162" s="6"/>
      <c r="F162" s="6"/>
      <c r="G162" s="6"/>
      <c r="H162" s="6"/>
      <c r="I162" s="6"/>
      <c r="J162" s="4"/>
      <c r="K162" s="4"/>
      <c r="L162" s="4"/>
      <c r="M162" s="4"/>
      <c r="N162" s="6"/>
      <c r="O162" s="6"/>
      <c r="P162" s="6"/>
      <c r="Q162" s="6"/>
      <c r="R162" s="6"/>
      <c r="S162" s="6"/>
      <c r="T162" s="6"/>
      <c r="U162" s="6"/>
    </row>
    <row r="163" spans="1:21" ht="12.75">
      <c r="A163" s="4"/>
      <c r="B163" s="6"/>
      <c r="C163" s="6"/>
      <c r="D163" s="6"/>
      <c r="E163" s="6"/>
      <c r="F163" s="6"/>
      <c r="G163" s="6"/>
      <c r="H163" s="6"/>
      <c r="I163" s="6"/>
      <c r="J163" s="4"/>
      <c r="K163" s="4"/>
      <c r="L163" s="4"/>
      <c r="M163" s="4"/>
      <c r="N163" s="6"/>
      <c r="O163" s="6"/>
      <c r="P163" s="6"/>
      <c r="Q163" s="6"/>
      <c r="R163" s="6"/>
      <c r="S163" s="6"/>
      <c r="T163" s="6"/>
      <c r="U163" s="6"/>
    </row>
    <row r="164" spans="1:21" ht="12.75">
      <c r="A164" s="4"/>
      <c r="B164" s="4"/>
      <c r="C164" s="4"/>
      <c r="D164" s="6"/>
      <c r="E164" s="6"/>
      <c r="F164" s="6"/>
      <c r="G164" s="6"/>
      <c r="H164" s="6"/>
      <c r="I164" s="6"/>
      <c r="J164" s="4"/>
      <c r="K164" s="4"/>
      <c r="L164" s="4"/>
      <c r="M164" s="4"/>
      <c r="N164" s="6"/>
      <c r="O164" s="6"/>
      <c r="P164" s="6"/>
      <c r="Q164" s="6"/>
      <c r="R164" s="6"/>
      <c r="S164" s="6"/>
      <c r="T164" s="6"/>
      <c r="U164" s="6"/>
    </row>
    <row r="165" spans="1:21" ht="12.75">
      <c r="A165" s="4"/>
      <c r="B165" s="6"/>
      <c r="C165" s="6"/>
      <c r="D165" s="6"/>
      <c r="E165" s="6"/>
      <c r="F165" s="6"/>
      <c r="G165" s="6"/>
      <c r="H165" s="6"/>
      <c r="I165" s="6"/>
      <c r="J165" s="4"/>
      <c r="K165" s="4"/>
      <c r="L165" s="4"/>
      <c r="M165" s="4"/>
      <c r="N165" s="6"/>
      <c r="O165" s="6"/>
      <c r="P165" s="6"/>
      <c r="Q165" s="6"/>
      <c r="R165" s="6"/>
      <c r="S165" s="6"/>
      <c r="T165" s="6"/>
      <c r="U165" s="6"/>
    </row>
    <row r="166" spans="1:21" ht="12.75">
      <c r="A166" s="4"/>
      <c r="B166" s="6"/>
      <c r="C166" s="6"/>
      <c r="D166" s="6"/>
      <c r="E166" s="6"/>
      <c r="F166" s="6"/>
      <c r="G166" s="6"/>
      <c r="H166" s="6"/>
      <c r="I166" s="6"/>
      <c r="J166" s="4"/>
      <c r="K166" s="4"/>
      <c r="L166" s="4"/>
      <c r="M166" s="4"/>
      <c r="N166" s="6"/>
      <c r="O166" s="6"/>
      <c r="P166" s="6"/>
      <c r="Q166" s="6"/>
      <c r="R166" s="6"/>
      <c r="S166" s="6"/>
      <c r="T166" s="6"/>
      <c r="U166" s="6"/>
    </row>
    <row r="167" spans="1:21" ht="12.75">
      <c r="A167" s="4"/>
      <c r="B167" s="6"/>
      <c r="C167" s="6"/>
      <c r="D167" s="6"/>
      <c r="E167" s="6"/>
      <c r="F167" s="6"/>
      <c r="G167" s="6"/>
      <c r="H167" s="6"/>
      <c r="I167" s="6"/>
      <c r="J167" s="4"/>
      <c r="K167" s="4"/>
      <c r="L167" s="4"/>
      <c r="M167" s="4"/>
      <c r="N167" s="6"/>
      <c r="O167" s="6"/>
      <c r="P167" s="6"/>
      <c r="Q167" s="6"/>
      <c r="R167" s="6"/>
      <c r="S167" s="6"/>
      <c r="T167" s="6"/>
      <c r="U167" s="6"/>
    </row>
    <row r="168" spans="1:21" ht="12.75">
      <c r="A168" s="4"/>
      <c r="B168" s="9"/>
      <c r="C168" s="9"/>
      <c r="D168" s="9"/>
      <c r="E168" s="6"/>
      <c r="F168" s="6"/>
      <c r="G168" s="6"/>
      <c r="H168" s="6"/>
      <c r="I168" s="6"/>
      <c r="J168" s="4"/>
      <c r="K168" s="4"/>
      <c r="L168" s="4"/>
      <c r="M168" s="4"/>
      <c r="N168" s="6"/>
      <c r="O168" s="6"/>
      <c r="P168" s="6"/>
      <c r="Q168" s="6"/>
      <c r="R168" s="6"/>
      <c r="S168" s="6"/>
      <c r="T168" s="6"/>
      <c r="U168" s="6"/>
    </row>
    <row r="169" spans="1:21" ht="12.75">
      <c r="A169" s="4"/>
      <c r="B169" s="6"/>
      <c r="C169" s="6"/>
      <c r="D169" s="6"/>
      <c r="E169" s="6"/>
      <c r="F169" s="6"/>
      <c r="G169" s="6"/>
      <c r="H169" s="6"/>
      <c r="I169" s="6"/>
      <c r="J169" s="4"/>
      <c r="K169" s="4"/>
      <c r="L169" s="4"/>
      <c r="M169" s="4"/>
      <c r="N169" s="6"/>
      <c r="O169" s="6"/>
      <c r="P169" s="6"/>
      <c r="Q169" s="6"/>
      <c r="R169" s="6"/>
      <c r="S169" s="6"/>
      <c r="T169" s="6"/>
      <c r="U169" s="6"/>
    </row>
    <row r="170" spans="1:21" ht="12.75">
      <c r="A170" s="4"/>
      <c r="B170" s="6"/>
      <c r="C170" s="6"/>
      <c r="D170" s="6"/>
      <c r="E170" s="6"/>
      <c r="F170" s="6"/>
      <c r="G170" s="6"/>
      <c r="H170" s="6"/>
      <c r="I170" s="6"/>
      <c r="J170" s="4"/>
      <c r="K170" s="4"/>
      <c r="L170" s="4"/>
      <c r="M170" s="4"/>
      <c r="N170" s="6"/>
      <c r="O170" s="6"/>
      <c r="P170" s="6"/>
      <c r="Q170" s="6"/>
      <c r="R170" s="6"/>
      <c r="S170" s="6"/>
      <c r="T170" s="6"/>
      <c r="U170" s="6"/>
    </row>
    <row r="171" spans="1:21" ht="12.75">
      <c r="A171" s="4"/>
      <c r="B171" s="6"/>
      <c r="C171" s="6"/>
      <c r="D171" s="6"/>
      <c r="E171" s="6"/>
      <c r="F171" s="6"/>
      <c r="G171" s="6"/>
      <c r="H171" s="6"/>
      <c r="I171" s="6"/>
      <c r="J171" s="4"/>
      <c r="K171" s="4"/>
      <c r="L171" s="4"/>
      <c r="M171" s="4"/>
      <c r="N171" s="6"/>
      <c r="O171" s="6"/>
      <c r="P171" s="6"/>
      <c r="Q171" s="6"/>
      <c r="R171" s="6"/>
      <c r="S171" s="6"/>
      <c r="T171" s="6"/>
      <c r="U171" s="6"/>
    </row>
    <row r="172" spans="1:21" ht="12.75">
      <c r="A172" s="4"/>
      <c r="B172" s="6"/>
      <c r="C172" s="6"/>
      <c r="D172" s="6"/>
      <c r="E172" s="6"/>
      <c r="F172" s="6"/>
      <c r="G172" s="6"/>
      <c r="H172" s="6"/>
      <c r="I172" s="6"/>
      <c r="J172" s="4"/>
      <c r="K172" s="4"/>
      <c r="L172" s="4"/>
      <c r="M172" s="4"/>
      <c r="N172" s="6"/>
      <c r="O172" s="6"/>
      <c r="P172" s="6"/>
      <c r="Q172" s="6"/>
      <c r="R172" s="6"/>
      <c r="S172" s="6"/>
      <c r="T172" s="6"/>
      <c r="U172" s="6"/>
    </row>
    <row r="173" spans="1:21" ht="12.75">
      <c r="A173" s="4"/>
      <c r="B173" s="6"/>
      <c r="C173" s="6"/>
      <c r="D173" s="6"/>
      <c r="E173" s="6"/>
      <c r="F173" s="6"/>
      <c r="G173" s="6"/>
      <c r="H173" s="6"/>
      <c r="I173" s="6"/>
      <c r="J173" s="4"/>
      <c r="K173" s="4"/>
      <c r="L173" s="4"/>
      <c r="M173" s="4"/>
      <c r="N173" s="6"/>
      <c r="O173" s="6"/>
      <c r="P173" s="6"/>
      <c r="Q173" s="6"/>
      <c r="R173" s="6"/>
      <c r="S173" s="6"/>
      <c r="T173" s="6"/>
      <c r="U173" s="6"/>
    </row>
    <row r="174" spans="1:21" ht="12.75">
      <c r="A174" s="4"/>
      <c r="B174" s="6"/>
      <c r="C174" s="6"/>
      <c r="D174" s="6"/>
      <c r="E174" s="6"/>
      <c r="F174" s="6"/>
      <c r="G174" s="6"/>
      <c r="H174" s="6"/>
      <c r="I174" s="6"/>
      <c r="J174" s="4"/>
      <c r="K174" s="4"/>
      <c r="L174" s="4"/>
      <c r="M174" s="4"/>
      <c r="N174" s="6"/>
      <c r="O174" s="6"/>
      <c r="P174" s="6"/>
      <c r="Q174" s="6"/>
      <c r="R174" s="6"/>
      <c r="S174" s="6"/>
      <c r="T174" s="6"/>
      <c r="U174" s="6"/>
    </row>
    <row r="175" spans="1:21" ht="12.75">
      <c r="A175" s="4"/>
      <c r="B175" s="6"/>
      <c r="C175" s="6"/>
      <c r="D175" s="6"/>
      <c r="E175" s="6"/>
      <c r="F175" s="6"/>
      <c r="G175" s="6"/>
      <c r="H175" s="6"/>
      <c r="I175" s="6"/>
      <c r="J175" s="4"/>
      <c r="K175" s="4"/>
      <c r="L175" s="4"/>
      <c r="M175" s="4"/>
      <c r="N175" s="6"/>
      <c r="O175" s="6"/>
      <c r="P175" s="6"/>
      <c r="Q175" s="6"/>
      <c r="R175" s="6"/>
      <c r="S175" s="6"/>
      <c r="T175" s="6"/>
      <c r="U175" s="6"/>
    </row>
    <row r="176" spans="1:21" ht="12.75">
      <c r="A176" s="4"/>
      <c r="B176" s="6"/>
      <c r="C176" s="6"/>
      <c r="D176" s="6"/>
      <c r="E176" s="6"/>
      <c r="F176" s="6"/>
      <c r="G176" s="6"/>
      <c r="H176" s="6"/>
      <c r="I176" s="6"/>
      <c r="J176" s="4"/>
      <c r="K176" s="4"/>
      <c r="L176" s="4"/>
      <c r="M176" s="4"/>
      <c r="N176" s="6"/>
      <c r="O176" s="6"/>
      <c r="P176" s="6"/>
      <c r="Q176" s="6"/>
      <c r="R176" s="6"/>
      <c r="S176" s="6"/>
      <c r="T176" s="6"/>
      <c r="U176" s="6"/>
    </row>
    <row r="177" spans="1:21" ht="12.75">
      <c r="A177" s="4"/>
      <c r="B177" s="6"/>
      <c r="C177" s="6"/>
      <c r="D177" s="6"/>
      <c r="E177" s="6"/>
      <c r="F177" s="6"/>
      <c r="G177" s="6"/>
      <c r="H177" s="6"/>
      <c r="I177" s="6"/>
      <c r="J177" s="4"/>
      <c r="K177" s="4"/>
      <c r="L177" s="4"/>
      <c r="M177" s="4"/>
      <c r="N177" s="6"/>
      <c r="O177" s="6"/>
      <c r="P177" s="6"/>
      <c r="Q177" s="6"/>
      <c r="R177" s="6"/>
      <c r="S177" s="6"/>
      <c r="T177" s="6"/>
      <c r="U177" s="6"/>
    </row>
    <row r="178" spans="1:21" ht="12.75">
      <c r="A178" s="4"/>
      <c r="B178" s="6"/>
      <c r="C178" s="6"/>
      <c r="E178" s="6"/>
      <c r="F178" s="6"/>
      <c r="G178" s="6"/>
      <c r="H178" s="6"/>
      <c r="I178" s="6"/>
      <c r="J178" s="4"/>
      <c r="K178" s="4"/>
      <c r="L178" s="4"/>
      <c r="M178" s="4"/>
      <c r="N178" s="6"/>
      <c r="O178" s="6"/>
      <c r="P178" s="6"/>
      <c r="Q178" s="6"/>
      <c r="R178" s="6"/>
      <c r="S178" s="6"/>
      <c r="T178" s="6"/>
      <c r="U178" s="6"/>
    </row>
    <row r="179" spans="1:21" ht="12.75">
      <c r="A179" s="4"/>
      <c r="B179" s="6"/>
      <c r="C179" s="6"/>
      <c r="E179" s="6"/>
      <c r="F179" s="6"/>
      <c r="G179" s="6"/>
      <c r="H179" s="6"/>
      <c r="I179" s="6"/>
      <c r="J179" s="4"/>
      <c r="K179" s="4"/>
      <c r="L179" s="4"/>
      <c r="M179" s="4"/>
      <c r="N179" s="6"/>
      <c r="O179" s="6"/>
      <c r="P179" s="6"/>
      <c r="Q179" s="6"/>
      <c r="R179" s="6"/>
      <c r="S179" s="6"/>
      <c r="T179" s="6"/>
      <c r="U179" s="6"/>
    </row>
    <row r="180" spans="1:21" ht="12.75">
      <c r="A180" s="4"/>
      <c r="B180" s="6"/>
      <c r="C180" s="6"/>
      <c r="E180" s="6"/>
      <c r="F180" s="6"/>
      <c r="G180" s="6"/>
      <c r="H180" s="6"/>
      <c r="I180" s="6"/>
      <c r="J180" s="4"/>
      <c r="K180" s="4"/>
      <c r="L180" s="4"/>
      <c r="M180" s="4"/>
      <c r="N180" s="6"/>
      <c r="O180" s="6"/>
      <c r="P180" s="6"/>
      <c r="Q180" s="6"/>
      <c r="R180" s="6"/>
      <c r="S180" s="6"/>
      <c r="T180" s="6"/>
      <c r="U180" s="6"/>
    </row>
    <row r="181" spans="1:21" ht="12.75">
      <c r="A181" s="4"/>
      <c r="B181" s="6"/>
      <c r="C181" s="6"/>
      <c r="E181" s="6"/>
      <c r="F181" s="6"/>
      <c r="G181" s="6"/>
      <c r="H181" s="6"/>
      <c r="I181" s="6"/>
      <c r="J181" s="4"/>
      <c r="K181" s="4"/>
      <c r="L181" s="4"/>
      <c r="M181" s="4"/>
      <c r="N181" s="6"/>
      <c r="O181" s="6"/>
      <c r="P181" s="6"/>
      <c r="Q181" s="6"/>
      <c r="R181" s="6"/>
      <c r="S181" s="6"/>
      <c r="T181" s="6"/>
      <c r="U181" s="6"/>
    </row>
    <row r="182" spans="1:21" ht="12.75">
      <c r="A182" s="4"/>
      <c r="B182" s="6"/>
      <c r="C182" s="6"/>
      <c r="E182" s="6"/>
      <c r="F182" s="6"/>
      <c r="G182" s="6"/>
      <c r="H182" s="6"/>
      <c r="I182" s="6"/>
      <c r="J182" s="4"/>
      <c r="K182" s="4"/>
      <c r="L182" s="4"/>
      <c r="M182" s="4"/>
      <c r="N182" s="6"/>
      <c r="O182" s="6"/>
      <c r="P182" s="6"/>
      <c r="Q182" s="6"/>
      <c r="R182" s="6"/>
      <c r="S182" s="6"/>
      <c r="T182" s="6"/>
      <c r="U182" s="6"/>
    </row>
    <row r="183" spans="1:21" ht="12.75">
      <c r="A183" s="4"/>
      <c r="B183" s="6"/>
      <c r="C183" s="6"/>
      <c r="E183" s="6"/>
      <c r="F183" s="6"/>
      <c r="G183" s="6"/>
      <c r="H183" s="6"/>
      <c r="I183" s="6"/>
      <c r="J183" s="4"/>
      <c r="K183" s="4"/>
      <c r="L183" s="4"/>
      <c r="M183" s="4"/>
      <c r="N183" s="6"/>
      <c r="O183" s="6"/>
      <c r="P183" s="6"/>
      <c r="Q183" s="6"/>
      <c r="R183" s="6"/>
      <c r="S183" s="6"/>
      <c r="T183" s="6"/>
      <c r="U183" s="6"/>
    </row>
    <row r="184" spans="1:21" ht="12.75">
      <c r="A184" s="4"/>
      <c r="B184" s="6"/>
      <c r="C184" s="6"/>
      <c r="E184" s="6"/>
      <c r="F184" s="6"/>
      <c r="G184" s="6"/>
      <c r="H184" s="6"/>
      <c r="I184" s="6"/>
      <c r="J184" s="4"/>
      <c r="K184" s="4"/>
      <c r="L184" s="4"/>
      <c r="M184" s="4"/>
      <c r="N184" s="6"/>
      <c r="O184" s="6"/>
      <c r="P184" s="6"/>
      <c r="Q184" s="6"/>
      <c r="R184" s="6"/>
      <c r="S184" s="6"/>
      <c r="T184" s="6"/>
      <c r="U184" s="6"/>
    </row>
    <row r="185" spans="1:21" ht="12.75">
      <c r="A185" s="4"/>
      <c r="B185" s="6"/>
      <c r="C185" s="6"/>
      <c r="E185" s="6"/>
      <c r="F185" s="6"/>
      <c r="G185" s="6"/>
      <c r="H185" s="6"/>
      <c r="I185" s="6"/>
      <c r="J185" s="4"/>
      <c r="K185" s="4"/>
      <c r="L185" s="4"/>
      <c r="M185" s="4"/>
      <c r="N185" s="6"/>
      <c r="O185" s="6"/>
      <c r="P185" s="6"/>
      <c r="Q185" s="6"/>
      <c r="R185" s="6"/>
      <c r="S185" s="6"/>
      <c r="T185" s="6"/>
      <c r="U185" s="6"/>
    </row>
    <row r="186" spans="1:21" ht="12.75">
      <c r="A186" s="4"/>
      <c r="B186" s="6"/>
      <c r="C186" s="6"/>
      <c r="E186" s="6"/>
      <c r="F186" s="6"/>
      <c r="G186" s="6"/>
      <c r="H186" s="6"/>
      <c r="I186" s="6"/>
      <c r="J186" s="4"/>
      <c r="K186" s="4"/>
      <c r="L186" s="4"/>
      <c r="M186" s="4"/>
      <c r="N186" s="6"/>
      <c r="O186" s="6"/>
      <c r="P186" s="6"/>
      <c r="Q186" s="6"/>
      <c r="R186" s="6"/>
      <c r="S186" s="6"/>
      <c r="T186" s="6"/>
      <c r="U186" s="6"/>
    </row>
    <row r="187" spans="1:21" ht="12.75">
      <c r="A187" s="4"/>
      <c r="B187" s="6"/>
      <c r="C187" s="6"/>
      <c r="E187" s="6"/>
      <c r="F187" s="6"/>
      <c r="G187" s="6"/>
      <c r="H187" s="6"/>
      <c r="I187" s="6"/>
      <c r="J187" s="4"/>
      <c r="K187" s="4"/>
      <c r="L187" s="4"/>
      <c r="M187" s="4"/>
      <c r="N187" s="6"/>
      <c r="O187" s="6"/>
      <c r="P187" s="6"/>
      <c r="Q187" s="6"/>
      <c r="R187" s="6"/>
      <c r="S187" s="6"/>
      <c r="T187" s="6"/>
      <c r="U187" s="6"/>
    </row>
    <row r="188" spans="1:21" ht="12.75">
      <c r="A188" s="4"/>
      <c r="B188" s="6"/>
      <c r="C188" s="6"/>
      <c r="E188" s="6"/>
      <c r="F188" s="6"/>
      <c r="G188" s="6"/>
      <c r="H188" s="6"/>
      <c r="I188" s="6"/>
      <c r="J188" s="4"/>
      <c r="K188" s="4"/>
      <c r="L188" s="4"/>
      <c r="M188" s="4"/>
      <c r="N188" s="6"/>
      <c r="O188" s="6"/>
      <c r="P188" s="6"/>
      <c r="Q188" s="6"/>
      <c r="R188" s="6"/>
      <c r="S188" s="6"/>
      <c r="T188" s="6"/>
      <c r="U188" s="6"/>
    </row>
    <row r="189" spans="1:21" ht="12.75">
      <c r="A189" s="4"/>
      <c r="B189" s="6"/>
      <c r="C189" s="6"/>
      <c r="E189" s="6"/>
      <c r="F189" s="6"/>
      <c r="G189" s="6"/>
      <c r="H189" s="6"/>
      <c r="I189" s="6"/>
      <c r="J189" s="4"/>
      <c r="K189" s="4"/>
      <c r="L189" s="4"/>
      <c r="M189" s="4"/>
      <c r="N189" s="6"/>
      <c r="O189" s="6"/>
      <c r="P189" s="6"/>
      <c r="Q189" s="6"/>
      <c r="R189" s="6"/>
      <c r="S189" s="6"/>
      <c r="T189" s="6"/>
      <c r="U189" s="6"/>
    </row>
    <row r="190" spans="1:21" ht="12.75">
      <c r="A190" s="4"/>
      <c r="B190" s="6"/>
      <c r="C190" s="6"/>
      <c r="E190" s="6"/>
      <c r="F190" s="6"/>
      <c r="G190" s="6"/>
      <c r="H190" s="6"/>
      <c r="I190" s="6"/>
      <c r="J190" s="4"/>
      <c r="K190" s="4"/>
      <c r="L190" s="4"/>
      <c r="M190" s="4"/>
      <c r="N190" s="6"/>
      <c r="O190" s="6"/>
      <c r="P190" s="6"/>
      <c r="Q190" s="6"/>
      <c r="R190" s="6"/>
      <c r="S190" s="6"/>
      <c r="T190" s="6"/>
      <c r="U190" s="6"/>
    </row>
    <row r="191" spans="1:21" ht="12.75">
      <c r="A191" s="4"/>
      <c r="B191" s="6"/>
      <c r="C191" s="6"/>
      <c r="E191" s="6"/>
      <c r="F191" s="6"/>
      <c r="G191" s="6"/>
      <c r="H191" s="6"/>
      <c r="I191" s="6"/>
      <c r="J191" s="4"/>
      <c r="K191" s="4"/>
      <c r="L191" s="4"/>
      <c r="M191" s="4"/>
      <c r="N191" s="6"/>
      <c r="O191" s="6"/>
      <c r="P191" s="6"/>
      <c r="Q191" s="6"/>
      <c r="R191" s="6"/>
      <c r="S191" s="6"/>
      <c r="T191" s="6"/>
      <c r="U191" s="6"/>
    </row>
    <row r="192" spans="1:21" ht="12.75">
      <c r="A192" s="4"/>
      <c r="B192" s="6"/>
      <c r="C192" s="6"/>
      <c r="E192" s="6"/>
      <c r="F192" s="6"/>
      <c r="G192" s="6"/>
      <c r="H192" s="6"/>
      <c r="I192" s="6"/>
      <c r="J192" s="4"/>
      <c r="K192" s="4"/>
      <c r="L192" s="4"/>
      <c r="M192" s="4"/>
      <c r="N192" s="6"/>
      <c r="O192" s="6"/>
      <c r="P192" s="6"/>
      <c r="Q192" s="6"/>
      <c r="R192" s="6"/>
      <c r="S192" s="6"/>
      <c r="T192" s="6"/>
      <c r="U192" s="6"/>
    </row>
    <row r="193" spans="1:21" ht="12.75">
      <c r="A193" s="4"/>
      <c r="B193" s="6"/>
      <c r="C193" s="6"/>
      <c r="E193" s="6"/>
      <c r="F193" s="6"/>
      <c r="G193" s="6"/>
      <c r="H193" s="6"/>
      <c r="I193" s="6"/>
      <c r="J193" s="4"/>
      <c r="K193" s="4"/>
      <c r="L193" s="4"/>
      <c r="M193" s="4"/>
      <c r="N193" s="6"/>
      <c r="O193" s="6"/>
      <c r="P193" s="6"/>
      <c r="Q193" s="6"/>
      <c r="R193" s="6"/>
      <c r="S193" s="6"/>
      <c r="T193" s="6"/>
      <c r="U193" s="6"/>
    </row>
    <row r="194" spans="1:21" ht="12.75">
      <c r="A194" s="4"/>
      <c r="B194" s="6"/>
      <c r="C194" s="6"/>
      <c r="E194" s="6"/>
      <c r="F194" s="6"/>
      <c r="G194" s="6"/>
      <c r="H194" s="6"/>
      <c r="I194" s="6"/>
      <c r="J194" s="4"/>
      <c r="K194" s="4"/>
      <c r="L194" s="4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2.75">
      <c r="A195" s="4"/>
      <c r="B195" s="6"/>
      <c r="C195" s="6"/>
      <c r="E195" s="6"/>
      <c r="F195" s="6"/>
      <c r="G195" s="6"/>
      <c r="H195" s="6"/>
      <c r="I195" s="6"/>
      <c r="J195" s="4"/>
      <c r="K195" s="4"/>
      <c r="L195" s="4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2.75">
      <c r="A196" s="4"/>
      <c r="B196" s="6"/>
      <c r="C196" s="6"/>
      <c r="E196" s="6"/>
      <c r="F196" s="6"/>
      <c r="G196" s="6"/>
      <c r="H196" s="6"/>
      <c r="I196" s="6"/>
      <c r="J196" s="4"/>
      <c r="K196" s="4"/>
      <c r="L196" s="4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2.75">
      <c r="A197" s="4"/>
      <c r="B197" s="6"/>
      <c r="C197" s="6"/>
      <c r="E197" s="6"/>
      <c r="F197" s="6"/>
      <c r="G197" s="6"/>
      <c r="H197" s="6"/>
      <c r="I197" s="6"/>
      <c r="J197" s="4"/>
      <c r="K197" s="4"/>
      <c r="L197" s="4"/>
      <c r="M197" s="4"/>
      <c r="N197" s="6"/>
      <c r="O197" s="6"/>
      <c r="P197" s="6"/>
      <c r="Q197" s="6"/>
      <c r="R197" s="6"/>
      <c r="S197" s="6"/>
      <c r="T197" s="6"/>
      <c r="U197" s="6"/>
    </row>
    <row r="198" spans="1:21" ht="12.75">
      <c r="A198" s="4"/>
      <c r="B198" s="6"/>
      <c r="C198" s="6"/>
      <c r="E198" s="6"/>
      <c r="F198" s="6"/>
      <c r="G198" s="6"/>
      <c r="H198" s="6"/>
      <c r="I198" s="6"/>
      <c r="J198" s="4"/>
      <c r="K198" s="4"/>
      <c r="L198" s="4"/>
      <c r="M198" s="4"/>
      <c r="N198" s="6"/>
      <c r="O198" s="6"/>
      <c r="P198" s="6"/>
      <c r="Q198" s="6"/>
      <c r="R198" s="6"/>
      <c r="S198" s="6"/>
      <c r="T198" s="6"/>
      <c r="U198" s="6"/>
    </row>
    <row r="199" spans="1:21" ht="12.75">
      <c r="A199" s="4"/>
      <c r="B199" s="9"/>
      <c r="C199" s="9"/>
      <c r="E199" s="6"/>
      <c r="F199" s="6"/>
      <c r="G199" s="6"/>
      <c r="H199" s="6"/>
      <c r="I199" s="6"/>
      <c r="J199" s="4"/>
      <c r="K199" s="4"/>
      <c r="L199" s="4"/>
      <c r="M199" s="4"/>
      <c r="N199" s="6"/>
      <c r="O199" s="6"/>
      <c r="P199" s="6"/>
      <c r="Q199" s="6"/>
      <c r="R199" s="6"/>
      <c r="S199" s="6"/>
      <c r="T199" s="6"/>
      <c r="U199" s="6"/>
    </row>
    <row r="200" spans="1:21" ht="12.75">
      <c r="A200" s="4"/>
      <c r="B200" s="6"/>
      <c r="C200" s="6"/>
      <c r="E200" s="6"/>
      <c r="F200" s="6"/>
      <c r="G200" s="6"/>
      <c r="H200" s="6"/>
      <c r="I200" s="6"/>
      <c r="J200" s="4"/>
      <c r="K200" s="4"/>
      <c r="L200" s="4"/>
      <c r="M200" s="4"/>
      <c r="N200" s="6"/>
      <c r="O200" s="6"/>
      <c r="P200" s="6"/>
      <c r="Q200" s="6"/>
      <c r="R200" s="6"/>
      <c r="S200" s="6"/>
      <c r="T200" s="6"/>
      <c r="U200" s="6"/>
    </row>
    <row r="201" spans="1:21" ht="12.75">
      <c r="A201" s="4"/>
      <c r="B201" s="6"/>
      <c r="C201" s="6"/>
      <c r="E201" s="6"/>
      <c r="F201" s="6"/>
      <c r="G201" s="6"/>
      <c r="H201" s="6"/>
      <c r="I201" s="6"/>
      <c r="J201" s="4"/>
      <c r="K201" s="4"/>
      <c r="L201" s="4"/>
      <c r="M201" s="4"/>
      <c r="N201" s="6"/>
      <c r="O201" s="6"/>
      <c r="P201" s="6"/>
      <c r="Q201" s="6"/>
      <c r="R201" s="6"/>
      <c r="S201" s="6"/>
      <c r="T201" s="6"/>
      <c r="U201" s="6"/>
    </row>
    <row r="202" spans="1:21" ht="12.75">
      <c r="A202" s="4"/>
      <c r="B202" s="6"/>
      <c r="C202" s="6"/>
      <c r="E202" s="6"/>
      <c r="F202" s="6"/>
      <c r="G202" s="6"/>
      <c r="H202" s="6"/>
      <c r="I202" s="6"/>
      <c r="J202" s="4"/>
      <c r="K202" s="4"/>
      <c r="L202" s="4"/>
      <c r="M202" s="4"/>
      <c r="N202" s="6"/>
      <c r="O202" s="6"/>
      <c r="P202" s="6"/>
      <c r="Q202" s="6"/>
      <c r="R202" s="6"/>
      <c r="S202" s="6"/>
      <c r="T202" s="6"/>
      <c r="U202" s="6"/>
    </row>
    <row r="203" spans="1:21" ht="12.75">
      <c r="A203" s="4"/>
      <c r="B203" s="6"/>
      <c r="C203" s="6"/>
      <c r="E203" s="6"/>
      <c r="F203" s="6"/>
      <c r="G203" s="6"/>
      <c r="H203" s="6"/>
      <c r="I203" s="6"/>
      <c r="J203" s="4"/>
      <c r="K203" s="4"/>
      <c r="L203" s="4"/>
      <c r="M203" s="4"/>
      <c r="N203" s="6"/>
      <c r="O203" s="6"/>
      <c r="P203" s="6"/>
      <c r="Q203" s="6"/>
      <c r="R203" s="6"/>
      <c r="S203" s="6"/>
      <c r="T203" s="6"/>
      <c r="U203" s="6"/>
    </row>
    <row r="204" spans="1:21" ht="12.75">
      <c r="A204" s="4"/>
      <c r="B204" s="6"/>
      <c r="C204" s="6"/>
      <c r="E204" s="6"/>
      <c r="F204" s="6"/>
      <c r="G204" s="6"/>
      <c r="H204" s="6"/>
      <c r="I204" s="6"/>
      <c r="J204" s="4"/>
      <c r="K204" s="4"/>
      <c r="L204" s="4"/>
      <c r="M204" s="4"/>
      <c r="N204" s="6"/>
      <c r="O204" s="6"/>
      <c r="P204" s="6"/>
      <c r="Q204" s="6"/>
      <c r="R204" s="6"/>
      <c r="S204" s="6"/>
      <c r="T204" s="6"/>
      <c r="U204" s="6"/>
    </row>
    <row r="205" spans="1:21" ht="12.75">
      <c r="A205" s="4"/>
      <c r="B205" s="6"/>
      <c r="C205" s="6"/>
      <c r="E205" s="6"/>
      <c r="F205" s="6"/>
      <c r="G205" s="6"/>
      <c r="H205" s="6"/>
      <c r="I205" s="6"/>
      <c r="J205" s="4"/>
      <c r="K205" s="4"/>
      <c r="L205" s="4"/>
      <c r="M205" s="4"/>
      <c r="N205" s="6"/>
      <c r="O205" s="6"/>
      <c r="P205" s="6"/>
      <c r="Q205" s="6"/>
      <c r="R205" s="6"/>
      <c r="S205" s="6"/>
      <c r="T205" s="6"/>
      <c r="U205" s="6"/>
    </row>
    <row r="206" spans="1:21" ht="12.75">
      <c r="A206" s="4"/>
      <c r="B206" s="6"/>
      <c r="C206" s="6"/>
      <c r="D206" s="6"/>
      <c r="E206" s="6"/>
      <c r="F206" s="6"/>
      <c r="G206" s="6"/>
      <c r="H206" s="6"/>
      <c r="I206" s="6"/>
      <c r="J206" s="4"/>
      <c r="K206" s="4"/>
      <c r="L206" s="4"/>
      <c r="M206" s="4"/>
      <c r="N206" s="6"/>
      <c r="O206" s="6"/>
      <c r="P206" s="6"/>
      <c r="Q206" s="6"/>
      <c r="R206" s="6"/>
      <c r="S206" s="6"/>
      <c r="T206" s="6"/>
      <c r="U206" s="6"/>
    </row>
    <row r="207" spans="1:21" ht="12.75">
      <c r="A207" s="4"/>
      <c r="B207" s="6"/>
      <c r="C207" s="6"/>
      <c r="D207" s="6"/>
      <c r="E207" s="6"/>
      <c r="F207" s="6"/>
      <c r="G207" s="6"/>
      <c r="H207" s="6"/>
      <c r="I207" s="6"/>
      <c r="J207" s="4"/>
      <c r="K207" s="4"/>
      <c r="L207" s="4"/>
      <c r="M207" s="4"/>
      <c r="N207" s="6"/>
      <c r="O207" s="6"/>
      <c r="P207" s="6"/>
      <c r="Q207" s="6"/>
      <c r="R207" s="6"/>
      <c r="S207" s="6"/>
      <c r="T207" s="6"/>
      <c r="U207" s="6"/>
    </row>
    <row r="208" spans="1:21" ht="12.75">
      <c r="A208" s="4"/>
      <c r="B208" s="6"/>
      <c r="C208" s="6"/>
      <c r="D208" s="6"/>
      <c r="E208" s="6"/>
      <c r="F208" s="6"/>
      <c r="G208" s="6"/>
      <c r="H208" s="6"/>
      <c r="I208" s="6"/>
      <c r="J208" s="4"/>
      <c r="K208" s="4"/>
      <c r="L208" s="4"/>
      <c r="M208" s="4"/>
      <c r="N208" s="6"/>
      <c r="O208" s="6"/>
      <c r="P208" s="6"/>
      <c r="Q208" s="6"/>
      <c r="R208" s="6"/>
      <c r="S208" s="6"/>
      <c r="T208" s="6"/>
      <c r="U208" s="6"/>
    </row>
    <row r="209" spans="1:21" ht="12.75">
      <c r="A209" s="4"/>
      <c r="B209" s="6"/>
      <c r="C209" s="6"/>
      <c r="D209" s="6"/>
      <c r="E209" s="6"/>
      <c r="F209" s="6"/>
      <c r="G209" s="6"/>
      <c r="H209" s="6"/>
      <c r="I209" s="6"/>
      <c r="J209" s="4"/>
      <c r="K209" s="4"/>
      <c r="L209" s="4"/>
      <c r="M209" s="4"/>
      <c r="N209" s="6"/>
      <c r="O209" s="6"/>
      <c r="P209" s="6"/>
      <c r="Q209" s="6"/>
      <c r="R209" s="6"/>
      <c r="S209" s="6"/>
      <c r="T209" s="6"/>
      <c r="U209" s="6"/>
    </row>
    <row r="210" spans="1:21" ht="12.75">
      <c r="A210" s="4"/>
      <c r="B210" s="6"/>
      <c r="C210" s="6"/>
      <c r="D210" s="6"/>
      <c r="E210" s="6"/>
      <c r="F210" s="6"/>
      <c r="G210" s="6"/>
      <c r="H210" s="6"/>
      <c r="I210" s="6"/>
      <c r="J210" s="4"/>
      <c r="K210" s="4"/>
      <c r="L210" s="4"/>
      <c r="M210" s="4"/>
      <c r="N210" s="6"/>
      <c r="O210" s="6"/>
      <c r="P210" s="6"/>
      <c r="Q210" s="6"/>
      <c r="R210" s="6"/>
      <c r="S210" s="6"/>
      <c r="T210" s="6"/>
      <c r="U210" s="6"/>
    </row>
    <row r="211" spans="1:21" ht="12.75">
      <c r="A211" s="4"/>
      <c r="B211" s="6"/>
      <c r="C211" s="6"/>
      <c r="D211" s="6"/>
      <c r="E211" s="6"/>
      <c r="F211" s="6"/>
      <c r="G211" s="6"/>
      <c r="H211" s="6"/>
      <c r="I211" s="6"/>
      <c r="J211" s="4"/>
      <c r="K211" s="4"/>
      <c r="L211" s="4"/>
      <c r="M211" s="4"/>
      <c r="N211" s="6"/>
      <c r="O211" s="6"/>
      <c r="P211" s="6"/>
      <c r="Q211" s="6"/>
      <c r="R211" s="6"/>
      <c r="S211" s="6"/>
      <c r="T211" s="6"/>
      <c r="U211" s="6"/>
    </row>
    <row r="212" spans="1:21" ht="12.75">
      <c r="A212" s="4"/>
      <c r="B212" s="6"/>
      <c r="C212" s="6"/>
      <c r="D212" s="6"/>
      <c r="E212" s="6"/>
      <c r="F212" s="6"/>
      <c r="G212" s="6"/>
      <c r="H212" s="6"/>
      <c r="I212" s="6"/>
      <c r="J212" s="4"/>
      <c r="K212" s="4"/>
      <c r="L212" s="4"/>
      <c r="M212" s="4"/>
      <c r="N212" s="6"/>
      <c r="O212" s="6"/>
      <c r="P212" s="6"/>
      <c r="Q212" s="6"/>
      <c r="R212" s="6"/>
      <c r="S212" s="6"/>
      <c r="T212" s="6"/>
      <c r="U212" s="6"/>
    </row>
    <row r="213" spans="1:21" ht="12.75">
      <c r="A213" s="4"/>
      <c r="B213" s="6"/>
      <c r="C213" s="6"/>
      <c r="D213" s="6"/>
      <c r="E213" s="6"/>
      <c r="F213" s="6"/>
      <c r="G213" s="6"/>
      <c r="H213" s="6"/>
      <c r="I213" s="6"/>
      <c r="J213" s="4"/>
      <c r="K213" s="4"/>
      <c r="L213" s="4"/>
      <c r="M213" s="4"/>
      <c r="N213" s="6"/>
      <c r="O213" s="6"/>
      <c r="P213" s="6"/>
      <c r="Q213" s="6"/>
      <c r="R213" s="6"/>
      <c r="S213" s="6"/>
      <c r="T213" s="6"/>
      <c r="U213" s="6"/>
    </row>
    <row r="214" spans="1:21" ht="12.75">
      <c r="A214" s="4"/>
      <c r="B214" s="6"/>
      <c r="C214" s="6"/>
      <c r="D214" s="6"/>
      <c r="E214" s="6"/>
      <c r="F214" s="6"/>
      <c r="G214" s="6"/>
      <c r="H214" s="6"/>
      <c r="I214" s="6"/>
      <c r="J214" s="4"/>
      <c r="K214" s="4"/>
      <c r="L214" s="4"/>
      <c r="M214" s="4"/>
      <c r="N214" s="6"/>
      <c r="O214" s="6"/>
      <c r="P214" s="6"/>
      <c r="Q214" s="6"/>
      <c r="R214" s="6"/>
      <c r="S214" s="6"/>
      <c r="T214" s="6"/>
      <c r="U214" s="6"/>
    </row>
    <row r="215" spans="1:21" ht="12.75">
      <c r="A215" s="4"/>
      <c r="B215" s="9"/>
      <c r="C215" s="9"/>
      <c r="D215" s="9"/>
      <c r="E215" s="9"/>
      <c r="F215" s="6"/>
      <c r="G215" s="6"/>
      <c r="H215" s="6"/>
      <c r="I215" s="6"/>
      <c r="J215" s="4"/>
      <c r="K215" s="4"/>
      <c r="L215" s="4"/>
      <c r="M215" s="4"/>
      <c r="N215" s="6"/>
      <c r="O215" s="6"/>
      <c r="P215" s="6"/>
      <c r="Q215" s="6"/>
      <c r="R215" s="6"/>
      <c r="S215" s="6"/>
      <c r="T215" s="6"/>
      <c r="U215" s="6"/>
    </row>
    <row r="216" spans="1:21" ht="12.75">
      <c r="A216" s="4"/>
      <c r="B216" s="6"/>
      <c r="C216" s="6"/>
      <c r="D216" s="6"/>
      <c r="E216" s="6"/>
      <c r="F216" s="6"/>
      <c r="G216" s="6"/>
      <c r="H216" s="6"/>
      <c r="I216" s="6"/>
      <c r="J216" s="4"/>
      <c r="K216" s="4"/>
      <c r="L216" s="4"/>
      <c r="M216" s="4"/>
      <c r="N216" s="6"/>
      <c r="O216" s="6"/>
      <c r="P216" s="6"/>
      <c r="Q216" s="6"/>
      <c r="R216" s="6"/>
      <c r="S216" s="6"/>
      <c r="T216" s="6"/>
      <c r="U216" s="6"/>
    </row>
    <row r="217" spans="1:21" ht="12.75">
      <c r="A217" s="4"/>
      <c r="B217" s="6"/>
      <c r="C217" s="6"/>
      <c r="D217" s="6"/>
      <c r="E217" s="6"/>
      <c r="F217" s="6"/>
      <c r="G217" s="6"/>
      <c r="H217" s="6"/>
      <c r="I217" s="6"/>
      <c r="J217" s="4"/>
      <c r="K217" s="4"/>
      <c r="L217" s="4"/>
      <c r="M217" s="4"/>
      <c r="N217" s="6"/>
      <c r="O217" s="6"/>
      <c r="P217" s="6"/>
      <c r="Q217" s="6"/>
      <c r="R217" s="6"/>
      <c r="S217" s="6"/>
      <c r="T217" s="6"/>
      <c r="U217" s="6"/>
    </row>
    <row r="218" spans="1:21" ht="12.75">
      <c r="A218" s="4"/>
      <c r="B218" s="6"/>
      <c r="C218" s="6"/>
      <c r="D218" s="6"/>
      <c r="E218" s="6"/>
      <c r="F218" s="6"/>
      <c r="G218" s="6"/>
      <c r="H218" s="6"/>
      <c r="I218" s="6"/>
      <c r="J218" s="4"/>
      <c r="K218" s="4"/>
      <c r="L218" s="4"/>
      <c r="M218" s="4"/>
      <c r="N218" s="6"/>
      <c r="O218" s="6"/>
      <c r="P218" s="6"/>
      <c r="Q218" s="6"/>
      <c r="R218" s="6"/>
      <c r="S218" s="6"/>
      <c r="T218" s="6"/>
      <c r="U218" s="6"/>
    </row>
    <row r="219" spans="1:21" ht="12.75">
      <c r="A219" s="4"/>
      <c r="B219" s="6"/>
      <c r="C219" s="6"/>
      <c r="D219" s="6"/>
      <c r="E219" s="6"/>
      <c r="F219" s="6"/>
      <c r="G219" s="6"/>
      <c r="H219" s="6"/>
      <c r="I219" s="6"/>
      <c r="J219" s="4"/>
      <c r="K219" s="4"/>
      <c r="L219" s="4"/>
      <c r="M219" s="4"/>
      <c r="N219" s="6"/>
      <c r="O219" s="6"/>
      <c r="P219" s="6"/>
      <c r="Q219" s="6"/>
      <c r="R219" s="6"/>
      <c r="S219" s="6"/>
      <c r="T219" s="6"/>
      <c r="U219" s="6"/>
    </row>
    <row r="220" spans="1:21" ht="12.75">
      <c r="A220" s="4"/>
      <c r="B220" s="6"/>
      <c r="C220" s="6"/>
      <c r="D220" s="6"/>
      <c r="E220" s="6"/>
      <c r="F220" s="6"/>
      <c r="G220" s="6"/>
      <c r="H220" s="6"/>
      <c r="I220" s="6"/>
      <c r="J220" s="4"/>
      <c r="K220" s="4"/>
      <c r="L220" s="4"/>
      <c r="M220" s="4"/>
      <c r="N220" s="6"/>
      <c r="O220" s="6"/>
      <c r="P220" s="6"/>
      <c r="Q220" s="6"/>
      <c r="R220" s="6"/>
      <c r="S220" s="6"/>
      <c r="T220" s="6"/>
      <c r="U220" s="6"/>
    </row>
    <row r="221" spans="1:21" ht="12.75">
      <c r="A221" s="4"/>
      <c r="B221" s="6"/>
      <c r="C221" s="6"/>
      <c r="D221" s="6"/>
      <c r="E221" s="6"/>
      <c r="F221" s="6"/>
      <c r="G221" s="6"/>
      <c r="H221" s="6"/>
      <c r="I221" s="6"/>
      <c r="J221" s="4"/>
      <c r="K221" s="4"/>
      <c r="L221" s="4"/>
      <c r="M221" s="4"/>
      <c r="N221" s="6"/>
      <c r="O221" s="6"/>
      <c r="P221" s="6"/>
      <c r="Q221" s="6"/>
      <c r="R221" s="6"/>
      <c r="S221" s="6"/>
      <c r="T221" s="6"/>
      <c r="U221" s="6"/>
    </row>
    <row r="222" spans="1:21" ht="12.75">
      <c r="A222" s="4"/>
      <c r="B222" s="6"/>
      <c r="C222" s="6"/>
      <c r="D222" s="6"/>
      <c r="E222" s="6"/>
      <c r="F222" s="6"/>
      <c r="G222" s="6"/>
      <c r="H222" s="6"/>
      <c r="I222" s="6"/>
      <c r="J222" s="4"/>
      <c r="K222" s="4"/>
      <c r="L222" s="4"/>
      <c r="M222" s="4"/>
      <c r="N222" s="6"/>
      <c r="O222" s="6"/>
      <c r="P222" s="6"/>
      <c r="Q222" s="6"/>
      <c r="R222" s="6"/>
      <c r="S222" s="6"/>
      <c r="T222" s="6"/>
      <c r="U222" s="6"/>
    </row>
    <row r="223" spans="1:21" ht="12.75">
      <c r="A223" s="4"/>
      <c r="B223" s="6"/>
      <c r="C223" s="6"/>
      <c r="D223" s="6"/>
      <c r="E223" s="6"/>
      <c r="F223" s="6"/>
      <c r="G223" s="6"/>
      <c r="H223" s="6"/>
      <c r="I223" s="6"/>
      <c r="J223" s="4"/>
      <c r="K223" s="4"/>
      <c r="L223" s="4"/>
      <c r="M223" s="4"/>
      <c r="N223" s="6"/>
      <c r="O223" s="6"/>
      <c r="P223" s="6"/>
      <c r="Q223" s="6"/>
      <c r="R223" s="6"/>
      <c r="S223" s="6"/>
      <c r="T223" s="6"/>
      <c r="U223" s="6"/>
    </row>
    <row r="224" spans="1:21" ht="12.75">
      <c r="A224" s="4"/>
      <c r="B224" s="6"/>
      <c r="C224" s="6"/>
      <c r="D224" s="6"/>
      <c r="E224" s="6"/>
      <c r="F224" s="6"/>
      <c r="G224" s="6"/>
      <c r="H224" s="6"/>
      <c r="I224" s="6"/>
      <c r="J224" s="4"/>
      <c r="K224" s="4"/>
      <c r="L224" s="4"/>
      <c r="M224" s="4"/>
      <c r="N224" s="6"/>
      <c r="O224" s="6"/>
      <c r="P224" s="6"/>
      <c r="Q224" s="6"/>
      <c r="R224" s="6"/>
      <c r="S224" s="6"/>
      <c r="T224" s="6"/>
      <c r="U224" s="6"/>
    </row>
    <row r="225" spans="1:21" ht="12.75">
      <c r="A225" s="4"/>
      <c r="B225" s="6"/>
      <c r="C225" s="6"/>
      <c r="D225" s="6"/>
      <c r="E225" s="6"/>
      <c r="F225" s="6"/>
      <c r="G225" s="6"/>
      <c r="H225" s="6"/>
      <c r="I225" s="6"/>
      <c r="J225" s="4"/>
      <c r="K225" s="4"/>
      <c r="L225" s="4"/>
      <c r="M225" s="4"/>
      <c r="N225" s="6"/>
      <c r="O225" s="6"/>
      <c r="P225" s="6"/>
      <c r="Q225" s="6"/>
      <c r="R225" s="6"/>
      <c r="S225" s="6"/>
      <c r="T225" s="6"/>
      <c r="U225" s="6"/>
    </row>
    <row r="226" spans="1:21" ht="12.75">
      <c r="A226" s="4"/>
      <c r="B226" s="6"/>
      <c r="C226" s="6"/>
      <c r="D226" s="6"/>
      <c r="E226" s="6"/>
      <c r="F226" s="6"/>
      <c r="G226" s="6"/>
      <c r="H226" s="6"/>
      <c r="I226" s="6"/>
      <c r="J226" s="4"/>
      <c r="K226" s="4"/>
      <c r="L226" s="4"/>
      <c r="M226" s="4"/>
      <c r="N226" s="6"/>
      <c r="O226" s="6"/>
      <c r="P226" s="6"/>
      <c r="Q226" s="6"/>
      <c r="R226" s="6"/>
      <c r="S226" s="6"/>
      <c r="T226" s="6"/>
      <c r="U226" s="6"/>
    </row>
    <row r="227" spans="1:21" ht="12.75">
      <c r="A227" s="4"/>
      <c r="B227" s="6"/>
      <c r="C227" s="6"/>
      <c r="D227" s="6"/>
      <c r="E227" s="6"/>
      <c r="F227" s="6"/>
      <c r="G227" s="6"/>
      <c r="H227" s="6"/>
      <c r="I227" s="6"/>
      <c r="J227" s="4"/>
      <c r="K227" s="4"/>
      <c r="L227" s="4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2.75">
      <c r="A228" s="4"/>
      <c r="B228" s="6"/>
      <c r="C228" s="6"/>
      <c r="D228" s="6"/>
      <c r="E228" s="6"/>
      <c r="F228" s="6"/>
      <c r="G228" s="6"/>
      <c r="H228" s="6"/>
      <c r="I228" s="6"/>
      <c r="J228" s="4"/>
      <c r="K228" s="4"/>
      <c r="L228" s="4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2.75">
      <c r="A229" s="4"/>
      <c r="B229" s="6"/>
      <c r="C229" s="6"/>
      <c r="D229" s="6"/>
      <c r="E229" s="6"/>
      <c r="F229" s="6"/>
      <c r="G229" s="6"/>
      <c r="H229" s="6"/>
      <c r="I229" s="6"/>
      <c r="J229" s="4"/>
      <c r="K229" s="4"/>
      <c r="L229" s="4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2.75">
      <c r="A230" s="4"/>
      <c r="B230" s="6"/>
      <c r="C230" s="6"/>
      <c r="D230" s="6"/>
      <c r="E230" s="6"/>
      <c r="F230" s="6"/>
      <c r="G230" s="6"/>
      <c r="H230" s="6"/>
      <c r="I230" s="6"/>
      <c r="J230" s="4"/>
      <c r="K230" s="4"/>
      <c r="L230" s="4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2.75">
      <c r="A231" s="4"/>
      <c r="B231" s="6"/>
      <c r="C231" s="6"/>
      <c r="D231" s="6"/>
      <c r="E231" s="6"/>
      <c r="F231" s="6"/>
      <c r="G231" s="6"/>
      <c r="H231" s="6"/>
      <c r="I231" s="6"/>
      <c r="J231" s="4"/>
      <c r="K231" s="4"/>
      <c r="L231" s="4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2.75">
      <c r="A232" s="4"/>
      <c r="B232" s="6"/>
      <c r="C232" s="6"/>
      <c r="D232" s="6"/>
      <c r="E232" s="6"/>
      <c r="F232" s="6"/>
      <c r="G232" s="6"/>
      <c r="H232" s="6"/>
      <c r="I232" s="6"/>
      <c r="J232" s="4"/>
      <c r="K232" s="4"/>
      <c r="L232" s="4"/>
      <c r="M232" s="4"/>
      <c r="N232" s="6"/>
      <c r="O232" s="6"/>
      <c r="P232" s="6"/>
      <c r="Q232" s="6"/>
      <c r="R232" s="6"/>
      <c r="S232" s="6"/>
      <c r="T232" s="6"/>
      <c r="U232" s="6"/>
    </row>
    <row r="233" spans="1:21" ht="12.75">
      <c r="A233" s="4"/>
      <c r="B233" s="6"/>
      <c r="C233" s="6"/>
      <c r="D233" s="6"/>
      <c r="E233" s="6"/>
      <c r="F233" s="6"/>
      <c r="G233" s="6"/>
      <c r="H233" s="6"/>
      <c r="I233" s="6"/>
      <c r="J233" s="4"/>
      <c r="K233" s="4"/>
      <c r="L233" s="4"/>
      <c r="M233" s="4"/>
      <c r="N233" s="6"/>
      <c r="O233" s="6"/>
      <c r="P233" s="6"/>
      <c r="Q233" s="6"/>
      <c r="R233" s="6"/>
      <c r="S233" s="6"/>
      <c r="T233" s="6"/>
      <c r="U233" s="6"/>
    </row>
    <row r="234" spans="1:21" ht="12.75">
      <c r="A234" s="4"/>
      <c r="B234" s="6"/>
      <c r="C234" s="6"/>
      <c r="D234" s="6"/>
      <c r="E234" s="6"/>
      <c r="F234" s="6"/>
      <c r="G234" s="6"/>
      <c r="H234" s="6"/>
      <c r="I234" s="6"/>
      <c r="J234" s="4"/>
      <c r="K234" s="4"/>
      <c r="L234" s="4"/>
      <c r="M234" s="4"/>
      <c r="N234" s="6"/>
      <c r="O234" s="6"/>
      <c r="P234" s="6"/>
      <c r="Q234" s="6"/>
      <c r="R234" s="6"/>
      <c r="S234" s="6"/>
      <c r="T234" s="6"/>
      <c r="U234" s="6"/>
    </row>
    <row r="235" spans="1:21" ht="12.75">
      <c r="A235" s="4"/>
      <c r="B235" s="6"/>
      <c r="C235" s="6"/>
      <c r="D235" s="6"/>
      <c r="E235" s="6"/>
      <c r="F235" s="6"/>
      <c r="G235" s="6"/>
      <c r="H235" s="6"/>
      <c r="I235" s="6"/>
      <c r="J235" s="4"/>
      <c r="K235" s="4"/>
      <c r="L235" s="4"/>
      <c r="M235" s="4"/>
      <c r="N235" s="6"/>
      <c r="O235" s="6"/>
      <c r="P235" s="6"/>
      <c r="Q235" s="6"/>
      <c r="R235" s="6"/>
      <c r="S235" s="6"/>
      <c r="T235" s="6"/>
      <c r="U235" s="6"/>
    </row>
    <row r="236" spans="1:21" ht="12.75">
      <c r="A236" s="4"/>
      <c r="B236" s="6"/>
      <c r="C236" s="6"/>
      <c r="D236" s="6"/>
      <c r="E236" s="6"/>
      <c r="F236" s="6"/>
      <c r="G236" s="6"/>
      <c r="H236" s="6"/>
      <c r="I236" s="6"/>
      <c r="J236" s="4"/>
      <c r="K236" s="4"/>
      <c r="L236" s="4"/>
      <c r="M236" s="4"/>
      <c r="N236" s="6"/>
      <c r="O236" s="6"/>
      <c r="P236" s="6"/>
      <c r="Q236" s="6"/>
      <c r="R236" s="6"/>
      <c r="S236" s="6"/>
      <c r="T236" s="6"/>
      <c r="U236" s="6"/>
    </row>
    <row r="237" spans="1:21" ht="12.75">
      <c r="A237" s="4"/>
      <c r="B237" s="6"/>
      <c r="C237" s="6"/>
      <c r="D237" s="6"/>
      <c r="E237" s="6"/>
      <c r="F237" s="6"/>
      <c r="G237" s="6"/>
      <c r="H237" s="6"/>
      <c r="I237" s="6"/>
      <c r="J237" s="4"/>
      <c r="K237" s="4"/>
      <c r="L237" s="4"/>
      <c r="M237" s="4"/>
      <c r="N237" s="6"/>
      <c r="O237" s="6"/>
      <c r="P237" s="6"/>
      <c r="Q237" s="6"/>
      <c r="R237" s="6"/>
      <c r="S237" s="6"/>
      <c r="T237" s="6"/>
      <c r="U237" s="6"/>
    </row>
    <row r="238" spans="1:21" ht="12.75">
      <c r="A238" s="4"/>
      <c r="B238" s="6"/>
      <c r="C238" s="6"/>
      <c r="D238" s="6"/>
      <c r="E238" s="6"/>
      <c r="F238" s="6"/>
      <c r="G238" s="6"/>
      <c r="H238" s="6"/>
      <c r="I238" s="6"/>
      <c r="J238" s="4"/>
      <c r="K238" s="4"/>
      <c r="L238" s="4"/>
      <c r="M238" s="4"/>
      <c r="N238" s="6"/>
      <c r="O238" s="6"/>
      <c r="P238" s="6"/>
      <c r="Q238" s="6"/>
      <c r="R238" s="6"/>
      <c r="S238" s="6"/>
      <c r="T238" s="6"/>
      <c r="U238" s="6"/>
    </row>
    <row r="239" spans="1:21" ht="12.75">
      <c r="A239" s="4"/>
      <c r="B239" s="6"/>
      <c r="C239" s="6"/>
      <c r="D239" s="6"/>
      <c r="E239" s="6"/>
      <c r="F239" s="6"/>
      <c r="G239" s="6"/>
      <c r="H239" s="6"/>
      <c r="I239" s="6"/>
      <c r="J239" s="4"/>
      <c r="K239" s="4"/>
      <c r="L239" s="6"/>
      <c r="M239" s="4"/>
      <c r="N239" s="6"/>
      <c r="O239" s="6"/>
      <c r="P239" s="6"/>
      <c r="Q239" s="6"/>
      <c r="R239" s="6"/>
      <c r="S239" s="6"/>
      <c r="T239" s="6"/>
      <c r="U239" s="6"/>
    </row>
    <row r="240" spans="1:21" ht="12.75">
      <c r="A240" s="4"/>
      <c r="B240" s="6"/>
      <c r="C240" s="6"/>
      <c r="D240" s="6"/>
      <c r="E240" s="6"/>
      <c r="F240" s="6"/>
      <c r="G240" s="6"/>
      <c r="H240" s="6"/>
      <c r="I240" s="6"/>
      <c r="J240" s="4"/>
      <c r="K240" s="4"/>
      <c r="L240" s="6"/>
      <c r="M240" s="4"/>
      <c r="N240" s="6"/>
      <c r="O240" s="6"/>
      <c r="P240" s="6"/>
      <c r="Q240" s="6"/>
      <c r="R240" s="6"/>
      <c r="S240" s="6"/>
      <c r="T240" s="6"/>
      <c r="U240" s="6"/>
    </row>
    <row r="241" spans="1:21" ht="12.75">
      <c r="A241" s="4"/>
      <c r="B241" s="6"/>
      <c r="C241" s="6"/>
      <c r="D241" s="6"/>
      <c r="E241" s="6"/>
      <c r="F241" s="6"/>
      <c r="G241" s="6"/>
      <c r="H241" s="6"/>
      <c r="I241" s="6"/>
      <c r="J241" s="4"/>
      <c r="K241" s="4"/>
      <c r="L241" s="6"/>
      <c r="M241" s="4"/>
      <c r="N241" s="6"/>
      <c r="O241" s="6"/>
      <c r="P241" s="6"/>
      <c r="Q241" s="6"/>
      <c r="R241" s="6"/>
      <c r="S241" s="6"/>
      <c r="T241" s="6"/>
      <c r="U241" s="6"/>
    </row>
    <row r="242" spans="1:21" ht="12.75">
      <c r="A242" s="4"/>
      <c r="B242" s="6"/>
      <c r="C242" s="6"/>
      <c r="D242" s="6"/>
      <c r="E242" s="6"/>
      <c r="F242" s="6"/>
      <c r="G242" s="6"/>
      <c r="H242" s="6"/>
      <c r="I242" s="6"/>
      <c r="J242" s="4"/>
      <c r="K242" s="4"/>
      <c r="L242" s="6"/>
      <c r="M242" s="4"/>
      <c r="N242" s="4"/>
      <c r="O242" s="6"/>
      <c r="P242" s="6"/>
      <c r="Q242" s="6"/>
      <c r="R242" s="6"/>
      <c r="S242" s="6"/>
      <c r="T242" s="6"/>
      <c r="U242" s="6"/>
    </row>
    <row r="243" spans="1:21" ht="12.75">
      <c r="A243" s="4"/>
      <c r="B243" s="6"/>
      <c r="C243" s="6"/>
      <c r="D243" s="6"/>
      <c r="E243" s="6"/>
      <c r="F243" s="6"/>
      <c r="G243" s="6"/>
      <c r="H243" s="6"/>
      <c r="I243" s="6"/>
      <c r="J243" s="4"/>
      <c r="K243" s="4"/>
      <c r="L243" s="6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2.75">
      <c r="A244" s="4"/>
      <c r="B244" s="6"/>
      <c r="C244" s="6"/>
      <c r="D244" s="6"/>
      <c r="E244" s="6"/>
      <c r="F244" s="6"/>
      <c r="G244" s="6"/>
      <c r="H244" s="6"/>
      <c r="I244" s="6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2.75">
      <c r="A245" s="4"/>
      <c r="B245" s="6"/>
      <c r="C245" s="6"/>
      <c r="D245" s="6"/>
      <c r="E245" s="6"/>
      <c r="F245" s="6"/>
      <c r="G245" s="6"/>
      <c r="H245" s="6"/>
      <c r="I245" s="6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2.75">
      <c r="A246" s="4"/>
      <c r="B246" s="6"/>
      <c r="C246" s="6"/>
      <c r="D246" s="6"/>
      <c r="E246" s="6"/>
      <c r="F246" s="6"/>
      <c r="G246" s="6"/>
      <c r="H246" s="6"/>
      <c r="I246" s="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2.75">
      <c r="A247" s="4"/>
      <c r="B247" s="6"/>
      <c r="C247" s="6"/>
      <c r="D247" s="6"/>
      <c r="E247" s="6"/>
      <c r="F247" s="6"/>
      <c r="G247" s="6"/>
      <c r="H247" s="6"/>
      <c r="I247" s="6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2.75">
      <c r="A248" s="4"/>
      <c r="B248" s="6"/>
      <c r="C248" s="6"/>
      <c r="E248" s="6"/>
      <c r="F248" s="6"/>
      <c r="G248" s="6"/>
      <c r="H248" s="6"/>
      <c r="I248" s="6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2.75">
      <c r="A249" s="4"/>
      <c r="B249" s="6"/>
      <c r="C249" s="6"/>
      <c r="D249" s="6"/>
      <c r="E249" s="6"/>
      <c r="F249" s="6"/>
      <c r="G249" s="6"/>
      <c r="H249" s="6"/>
      <c r="I249" s="6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2.75">
      <c r="A250" s="4"/>
      <c r="B250" s="6"/>
      <c r="C250" s="6"/>
      <c r="D250" s="6"/>
      <c r="E250" s="6"/>
      <c r="F250" s="6"/>
      <c r="G250" s="6"/>
      <c r="H250" s="6"/>
      <c r="I250" s="6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6"/>
    </row>
    <row r="251" spans="1:21" ht="12.75">
      <c r="A251" s="4"/>
      <c r="B251" s="6"/>
      <c r="C251" s="6"/>
      <c r="D251" s="6"/>
      <c r="E251" s="6"/>
      <c r="F251" s="6"/>
      <c r="G251" s="6"/>
      <c r="H251" s="6"/>
      <c r="I251" s="6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6"/>
    </row>
    <row r="252" spans="1:21" ht="12.75">
      <c r="A252" s="4"/>
      <c r="B252" s="9"/>
      <c r="C252" s="9"/>
      <c r="D252" s="9"/>
      <c r="E252" s="9"/>
      <c r="F252" s="9"/>
      <c r="G252" s="6"/>
      <c r="H252" s="6"/>
      <c r="I252" s="6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6"/>
    </row>
    <row r="253" spans="1:21" ht="12.75">
      <c r="A253" s="4"/>
      <c r="B253" s="6"/>
      <c r="C253" s="6"/>
      <c r="D253" s="6"/>
      <c r="E253" s="6"/>
      <c r="F253" s="6"/>
      <c r="G253" s="6"/>
      <c r="H253" s="6"/>
      <c r="I253" s="6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6"/>
    </row>
    <row r="254" spans="1:21" ht="12.75">
      <c r="A254" s="4"/>
      <c r="B254" s="6"/>
      <c r="C254" s="6"/>
      <c r="D254" s="6"/>
      <c r="E254" s="6"/>
      <c r="F254" s="6"/>
      <c r="G254" s="6"/>
      <c r="H254" s="6"/>
      <c r="I254" s="6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6"/>
    </row>
    <row r="255" spans="1:21" ht="12.75">
      <c r="A255" s="4"/>
      <c r="B255" s="6"/>
      <c r="C255" s="6"/>
      <c r="D255" s="6"/>
      <c r="E255" s="6"/>
      <c r="F255" s="6"/>
      <c r="G255" s="6"/>
      <c r="H255" s="6"/>
      <c r="I255" s="6"/>
      <c r="J255" s="4"/>
      <c r="K255" s="4"/>
      <c r="L255" s="4"/>
      <c r="M255" s="4"/>
      <c r="O255" s="4"/>
      <c r="P255" s="4"/>
      <c r="Q255" s="4"/>
      <c r="R255" s="4"/>
      <c r="S255" s="4"/>
      <c r="T255" s="4"/>
      <c r="U255" s="6"/>
    </row>
    <row r="256" spans="1:12" ht="12.75">
      <c r="A256" s="4"/>
      <c r="B256" s="9"/>
      <c r="C256" s="9"/>
      <c r="D256" s="9"/>
      <c r="E256" s="6"/>
      <c r="F256" s="6"/>
      <c r="G256" s="6"/>
      <c r="H256" s="6"/>
      <c r="I256" s="6"/>
      <c r="J256" s="4"/>
      <c r="K256" s="4"/>
      <c r="L256" s="4"/>
    </row>
    <row r="257" spans="1:12" ht="12.75">
      <c r="A257" s="4"/>
      <c r="B257" s="6"/>
      <c r="C257" s="6"/>
      <c r="D257" s="6"/>
      <c r="E257" s="6"/>
      <c r="F257" s="6"/>
      <c r="G257" s="6"/>
      <c r="H257" s="6"/>
      <c r="I257" s="6"/>
      <c r="J257" s="4"/>
      <c r="K257" s="4"/>
      <c r="L257" s="4"/>
    </row>
    <row r="258" spans="1:12" ht="12.75">
      <c r="A258" s="4"/>
      <c r="B258" s="6"/>
      <c r="C258" s="6"/>
      <c r="D258" s="6"/>
      <c r="E258" s="6"/>
      <c r="F258" s="6"/>
      <c r="G258" s="6"/>
      <c r="H258" s="6"/>
      <c r="I258" s="6"/>
      <c r="J258" s="4"/>
      <c r="K258" s="4"/>
      <c r="L258" s="4"/>
    </row>
    <row r="259" spans="1:12" ht="12.75">
      <c r="A259" s="4"/>
      <c r="B259" s="6"/>
      <c r="C259" s="6"/>
      <c r="D259" s="6"/>
      <c r="E259" s="6"/>
      <c r="F259" s="6"/>
      <c r="G259" s="6"/>
      <c r="H259" s="6"/>
      <c r="I259" s="6"/>
      <c r="J259" s="4"/>
      <c r="K259" s="4"/>
      <c r="L259" s="4"/>
    </row>
    <row r="260" spans="1:12" ht="12.75">
      <c r="A260" s="4"/>
      <c r="B260" s="6"/>
      <c r="C260" s="6"/>
      <c r="D260" s="6"/>
      <c r="E260" s="6"/>
      <c r="F260" s="6"/>
      <c r="G260" s="6"/>
      <c r="H260" s="6"/>
      <c r="I260" s="6"/>
      <c r="J260" s="4"/>
      <c r="K260" s="4"/>
      <c r="L260" s="4"/>
    </row>
    <row r="261" spans="1:12" ht="12.75">
      <c r="A261" s="4"/>
      <c r="B261" s="6"/>
      <c r="C261" s="6"/>
      <c r="D261" s="6"/>
      <c r="E261" s="6"/>
      <c r="F261" s="6"/>
      <c r="G261" s="6"/>
      <c r="H261" s="6"/>
      <c r="I261" s="6"/>
      <c r="J261" s="4"/>
      <c r="K261" s="4"/>
      <c r="L261" s="4"/>
    </row>
    <row r="262" spans="1:12" ht="12.75">
      <c r="A262" s="4"/>
      <c r="B262" s="9"/>
      <c r="C262" s="6"/>
      <c r="D262" s="6"/>
      <c r="E262" s="6"/>
      <c r="F262" s="6"/>
      <c r="G262" s="6"/>
      <c r="H262" s="6"/>
      <c r="I262" s="6"/>
      <c r="J262" s="4"/>
      <c r="K262" s="4"/>
      <c r="L262" s="4"/>
    </row>
    <row r="263" spans="1:12" ht="12.75">
      <c r="A263" s="4"/>
      <c r="B263" s="6"/>
      <c r="C263" s="6"/>
      <c r="D263" s="6"/>
      <c r="E263" s="6"/>
      <c r="F263" s="6"/>
      <c r="G263" s="6"/>
      <c r="H263" s="6"/>
      <c r="I263" s="6"/>
      <c r="J263" s="4"/>
      <c r="K263" s="4"/>
      <c r="L263" s="4"/>
    </row>
    <row r="264" spans="1:14" ht="12.75">
      <c r="A264" s="4"/>
      <c r="B264" s="6"/>
      <c r="C264" s="6"/>
      <c r="D264" s="6"/>
      <c r="E264" s="6"/>
      <c r="F264" s="6"/>
      <c r="G264" s="6"/>
      <c r="H264" s="6"/>
      <c r="I264" s="6"/>
      <c r="J264" s="4"/>
      <c r="K264" s="4"/>
      <c r="L264" s="4"/>
      <c r="N264" s="6"/>
    </row>
    <row r="265" spans="1:21" ht="12.75">
      <c r="A265" s="4"/>
      <c r="B265" s="6"/>
      <c r="C265" s="6"/>
      <c r="D265" s="6"/>
      <c r="E265" s="6"/>
      <c r="F265" s="6"/>
      <c r="G265" s="6"/>
      <c r="H265" s="6"/>
      <c r="I265" s="6"/>
      <c r="J265" s="4"/>
      <c r="K265" s="4"/>
      <c r="L265" s="4"/>
      <c r="M265" s="6"/>
      <c r="O265" s="6"/>
      <c r="P265" s="6"/>
      <c r="Q265" s="6"/>
      <c r="R265" s="6"/>
      <c r="S265" s="6"/>
      <c r="T265" s="6"/>
      <c r="U265" s="4"/>
    </row>
    <row r="266" spans="1:12" ht="12.75">
      <c r="A266" s="4"/>
      <c r="B266" s="6"/>
      <c r="C266" s="6"/>
      <c r="D266" s="6"/>
      <c r="E266" s="6"/>
      <c r="F266" s="6"/>
      <c r="G266" s="6"/>
      <c r="H266" s="6"/>
      <c r="I266" s="6"/>
      <c r="J266" s="4"/>
      <c r="K266" s="4"/>
      <c r="L266" s="4"/>
    </row>
    <row r="267" spans="1:12" ht="12.75">
      <c r="A267" s="4"/>
      <c r="B267" s="6"/>
      <c r="C267" s="6"/>
      <c r="D267" s="6"/>
      <c r="E267" s="6"/>
      <c r="F267" s="6"/>
      <c r="G267" s="6"/>
      <c r="H267" s="6"/>
      <c r="I267" s="6"/>
      <c r="J267" s="4"/>
      <c r="K267" s="4"/>
      <c r="L267" s="4"/>
    </row>
    <row r="268" spans="1:12" ht="12.75">
      <c r="A268" s="4"/>
      <c r="B268" s="9"/>
      <c r="C268" s="6"/>
      <c r="D268" s="6"/>
      <c r="E268" s="6"/>
      <c r="F268" s="6"/>
      <c r="G268" s="6"/>
      <c r="H268" s="6"/>
      <c r="I268" s="6"/>
      <c r="J268" s="4"/>
      <c r="K268" s="4"/>
      <c r="L268" s="4"/>
    </row>
    <row r="269" spans="1:12" ht="12.75">
      <c r="A269" s="4"/>
      <c r="B269" s="148"/>
      <c r="C269" s="6"/>
      <c r="D269" s="6"/>
      <c r="E269" s="6"/>
      <c r="F269" s="6"/>
      <c r="G269" s="6"/>
      <c r="H269" s="6"/>
      <c r="I269" s="6"/>
      <c r="J269" s="6"/>
      <c r="K269" s="6"/>
      <c r="L269" s="4"/>
    </row>
    <row r="270" spans="1:12" ht="12.75">
      <c r="A270" s="4"/>
      <c r="B270" s="148"/>
      <c r="C270" s="6"/>
      <c r="D270" s="6"/>
      <c r="E270" s="6"/>
      <c r="F270" s="6"/>
      <c r="G270" s="6"/>
      <c r="H270" s="6"/>
      <c r="I270" s="6"/>
      <c r="J270" s="6"/>
      <c r="K270" s="6"/>
      <c r="L270" s="4"/>
    </row>
    <row r="271" spans="1:12" ht="12.75">
      <c r="A271" s="4"/>
      <c r="B271" s="148"/>
      <c r="C271" s="6"/>
      <c r="D271" s="6"/>
      <c r="E271" s="6"/>
      <c r="F271" s="6"/>
      <c r="G271" s="6"/>
      <c r="H271" s="6"/>
      <c r="I271" s="6"/>
      <c r="J271" s="6"/>
      <c r="K271" s="6"/>
      <c r="L271" s="4"/>
    </row>
    <row r="272" spans="1:12" ht="12.75">
      <c r="A272" s="4"/>
      <c r="B272" s="148"/>
      <c r="C272" s="6"/>
      <c r="D272" s="6"/>
      <c r="E272" s="6"/>
      <c r="F272" s="6"/>
      <c r="G272" s="6"/>
      <c r="H272" s="6"/>
      <c r="I272" s="6"/>
      <c r="J272" s="6"/>
      <c r="K272" s="6"/>
      <c r="L272" s="4"/>
    </row>
    <row r="273" spans="1:12" ht="12.75">
      <c r="A273" s="4"/>
      <c r="B273" s="148"/>
      <c r="C273" s="6"/>
      <c r="D273" s="6"/>
      <c r="E273" s="6"/>
      <c r="F273" s="6"/>
      <c r="G273" s="6"/>
      <c r="H273" s="6"/>
      <c r="I273" s="6"/>
      <c r="J273" s="6"/>
      <c r="K273" s="6"/>
      <c r="L273" s="4"/>
    </row>
    <row r="274" spans="1:12" ht="12.75">
      <c r="A274" s="4"/>
      <c r="B274" s="148"/>
      <c r="C274" s="6"/>
      <c r="D274" s="6"/>
      <c r="E274" s="6"/>
      <c r="F274" s="6"/>
      <c r="G274" s="6"/>
      <c r="H274" s="6"/>
      <c r="I274" s="6"/>
      <c r="J274" s="6"/>
      <c r="K274" s="6"/>
      <c r="L274" s="4"/>
    </row>
    <row r="275" spans="1:12" ht="12.75">
      <c r="A275" s="4"/>
      <c r="B275" s="148"/>
      <c r="C275" s="6"/>
      <c r="D275" s="6"/>
      <c r="E275" s="6"/>
      <c r="F275" s="6"/>
      <c r="G275" s="6"/>
      <c r="H275" s="6"/>
      <c r="I275" s="6"/>
      <c r="J275" s="6"/>
      <c r="K275" s="6"/>
      <c r="L275" s="4"/>
    </row>
    <row r="276" spans="1:11" ht="12.75">
      <c r="A276" s="4"/>
      <c r="B276" s="148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2.75">
      <c r="A277" s="4"/>
      <c r="B277" s="148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2.75">
      <c r="A278" s="4"/>
      <c r="B278" s="4"/>
      <c r="C278" s="4"/>
      <c r="D278" s="4"/>
      <c r="E278" s="4"/>
      <c r="F278" s="4"/>
      <c r="G278" s="4"/>
      <c r="H278" s="6"/>
      <c r="I278" s="6"/>
      <c r="J278" s="4"/>
      <c r="K278" s="4"/>
    </row>
    <row r="279" spans="1:11" ht="12.75">
      <c r="A279" s="4"/>
      <c r="B279" s="4"/>
      <c r="C279" s="4"/>
      <c r="D279" s="4"/>
      <c r="E279" s="4"/>
      <c r="F279" s="4"/>
      <c r="G279" s="4"/>
      <c r="H279" s="4"/>
      <c r="I279" s="6"/>
      <c r="J279" s="4"/>
      <c r="K279" s="4"/>
    </row>
    <row r="280" spans="1:11" ht="12.75">
      <c r="A280" s="4"/>
      <c r="B280" s="4"/>
      <c r="C280" s="4"/>
      <c r="D280" s="4"/>
      <c r="E280" s="4"/>
      <c r="F280" s="4"/>
      <c r="G280" s="4"/>
      <c r="H280" s="4"/>
      <c r="I280" s="6"/>
      <c r="J280" s="4"/>
      <c r="K280" s="4"/>
    </row>
    <row r="281" spans="1:11" ht="12.75">
      <c r="A281" s="4"/>
      <c r="B281" s="4"/>
      <c r="C281" s="4"/>
      <c r="D281" s="4"/>
      <c r="E281" s="4"/>
      <c r="F281" s="4"/>
      <c r="G281" s="4"/>
      <c r="H281" s="4"/>
      <c r="I281" s="6"/>
      <c r="J281" s="4"/>
      <c r="K281" s="4"/>
    </row>
    <row r="282" spans="1:11" ht="12.75">
      <c r="A282" s="4"/>
      <c r="B282" s="4"/>
      <c r="C282" s="4"/>
      <c r="D282" s="4"/>
      <c r="E282" s="4"/>
      <c r="F282" s="4"/>
      <c r="G282" s="4"/>
      <c r="H282" s="4"/>
      <c r="I282" s="6"/>
      <c r="J282" s="4"/>
      <c r="K282" s="4"/>
    </row>
    <row r="283" spans="1:11" ht="12.75">
      <c r="A283" s="4"/>
      <c r="B283" s="4"/>
      <c r="C283" s="4"/>
      <c r="D283" s="4"/>
      <c r="E283" s="4"/>
      <c r="F283" s="4"/>
      <c r="G283" s="4"/>
      <c r="H283" s="4"/>
      <c r="I283" s="6"/>
      <c r="J283" s="4"/>
      <c r="K283" s="4"/>
    </row>
    <row r="284" spans="1:11" ht="12.75">
      <c r="A284" s="4"/>
      <c r="B284" s="6"/>
      <c r="C284" s="6"/>
      <c r="D284" s="6"/>
      <c r="E284" s="6"/>
      <c r="F284" s="6"/>
      <c r="G284" s="6"/>
      <c r="H284" s="4"/>
      <c r="I284" s="6"/>
      <c r="J284" s="4"/>
      <c r="K284" s="4"/>
    </row>
    <row r="285" spans="1:11" ht="12.75">
      <c r="A285" s="4"/>
      <c r="B285" s="4"/>
      <c r="C285" s="4"/>
      <c r="D285" s="4"/>
      <c r="E285" s="4"/>
      <c r="F285" s="4"/>
      <c r="G285" s="4"/>
      <c r="H285" s="6"/>
      <c r="I285" s="6"/>
      <c r="J285" s="4"/>
      <c r="K285" s="4"/>
    </row>
    <row r="286" spans="1:11" ht="12.75">
      <c r="A286" s="4"/>
      <c r="B286" s="6"/>
      <c r="C286" s="6"/>
      <c r="D286" s="6"/>
      <c r="E286" s="6"/>
      <c r="F286" s="6"/>
      <c r="G286" s="6"/>
      <c r="H286" s="4"/>
      <c r="I286" s="6"/>
      <c r="J286" s="4"/>
      <c r="K286" s="4"/>
    </row>
    <row r="287" spans="1:11" ht="12.75">
      <c r="A287" s="4"/>
      <c r="B287" s="6"/>
      <c r="C287" s="6"/>
      <c r="D287" s="6"/>
      <c r="E287" s="6"/>
      <c r="F287" s="6"/>
      <c r="G287" s="6"/>
      <c r="H287" s="6"/>
      <c r="I287" s="6"/>
      <c r="J287" s="4"/>
      <c r="K287" s="4"/>
    </row>
    <row r="288" spans="1:11" ht="12.75">
      <c r="A288" s="4"/>
      <c r="B288" s="6"/>
      <c r="C288" s="6"/>
      <c r="D288" s="6"/>
      <c r="E288" s="6"/>
      <c r="F288" s="6"/>
      <c r="G288" s="6"/>
      <c r="H288" s="6"/>
      <c r="I288" s="6"/>
      <c r="J288" s="4"/>
      <c r="K288" s="4"/>
    </row>
    <row r="289" spans="1:11" ht="12.75">
      <c r="A289" s="4"/>
      <c r="B289" s="6"/>
      <c r="C289" s="6"/>
      <c r="D289" s="6"/>
      <c r="E289" s="6"/>
      <c r="F289" s="6"/>
      <c r="G289" s="6"/>
      <c r="H289" s="6"/>
      <c r="I289" s="6"/>
      <c r="J289" s="4"/>
      <c r="K289" s="4"/>
    </row>
    <row r="290" spans="1:11" ht="12.75">
      <c r="A290" s="4"/>
      <c r="B290" s="6"/>
      <c r="C290" s="6"/>
      <c r="D290" s="6"/>
      <c r="E290" s="6"/>
      <c r="F290" s="6"/>
      <c r="G290" s="6"/>
      <c r="H290" s="6"/>
      <c r="I290" s="6"/>
      <c r="J290" s="4"/>
      <c r="K290" s="4"/>
    </row>
    <row r="291" spans="1:11" ht="12.75">
      <c r="A291" s="4"/>
      <c r="B291" s="6"/>
      <c r="C291" s="6"/>
      <c r="D291" s="6"/>
      <c r="E291" s="6"/>
      <c r="F291" s="6"/>
      <c r="G291" s="6"/>
      <c r="H291" s="6"/>
      <c r="I291" s="6"/>
      <c r="J291" s="4"/>
      <c r="K291" s="4"/>
    </row>
    <row r="292" spans="1:11" ht="12.75">
      <c r="A292" s="4"/>
      <c r="B292" s="6"/>
      <c r="C292" s="6"/>
      <c r="D292" s="6"/>
      <c r="E292" s="6"/>
      <c r="F292" s="6"/>
      <c r="G292" s="6"/>
      <c r="H292" s="6"/>
      <c r="I292" s="6"/>
      <c r="J292" s="4"/>
      <c r="K292" s="4"/>
    </row>
    <row r="293" spans="1:11" ht="12.75">
      <c r="A293" s="4"/>
      <c r="B293" s="6"/>
      <c r="C293" s="6"/>
      <c r="D293" s="6"/>
      <c r="E293" s="6"/>
      <c r="F293" s="6"/>
      <c r="G293" s="6"/>
      <c r="H293" s="6"/>
      <c r="I293" s="6"/>
      <c r="J293" s="4"/>
      <c r="K293" s="4"/>
    </row>
    <row r="294" spans="1:11" ht="12.75">
      <c r="A294" s="4"/>
      <c r="B294" s="6"/>
      <c r="C294" s="6"/>
      <c r="D294" s="6"/>
      <c r="E294" s="6"/>
      <c r="F294" s="6"/>
      <c r="G294" s="6"/>
      <c r="H294" s="6"/>
      <c r="I294" s="6"/>
      <c r="J294" s="4"/>
      <c r="K294" s="4"/>
    </row>
    <row r="295" spans="1:11" ht="12.75">
      <c r="A295" s="4"/>
      <c r="B295" s="6"/>
      <c r="C295" s="6"/>
      <c r="D295" s="6"/>
      <c r="E295" s="6"/>
      <c r="F295" s="6"/>
      <c r="G295" s="6"/>
      <c r="H295" s="6"/>
      <c r="I295" s="6"/>
      <c r="J295" s="4"/>
      <c r="K295" s="4"/>
    </row>
    <row r="296" spans="1:11" ht="12.75">
      <c r="A296" s="4"/>
      <c r="B296" s="6"/>
      <c r="C296" s="6"/>
      <c r="D296" s="6"/>
      <c r="E296" s="6"/>
      <c r="F296" s="6"/>
      <c r="G296" s="6"/>
      <c r="H296" s="6"/>
      <c r="I296" s="6"/>
      <c r="J296" s="4"/>
      <c r="K296" s="4"/>
    </row>
    <row r="297" spans="1:11" ht="12.75">
      <c r="A297" s="4"/>
      <c r="B297" s="6"/>
      <c r="C297" s="6"/>
      <c r="D297" s="6"/>
      <c r="E297" s="6"/>
      <c r="F297" s="6"/>
      <c r="G297" s="6"/>
      <c r="H297" s="6"/>
      <c r="I297" s="6"/>
      <c r="J297" s="4"/>
      <c r="K297" s="4"/>
    </row>
    <row r="298" spans="1:11" ht="12.75">
      <c r="A298" s="4"/>
      <c r="B298" s="6"/>
      <c r="C298" s="6"/>
      <c r="D298" s="6"/>
      <c r="E298" s="6"/>
      <c r="F298" s="6"/>
      <c r="G298" s="6"/>
      <c r="H298" s="6"/>
      <c r="I298" s="6"/>
      <c r="J298" s="4"/>
      <c r="K298" s="4"/>
    </row>
    <row r="299" spans="1:14" ht="12.75">
      <c r="A299" s="4"/>
      <c r="B299" s="6"/>
      <c r="C299" s="6"/>
      <c r="D299" s="6"/>
      <c r="E299" s="6"/>
      <c r="F299" s="6"/>
      <c r="G299" s="6"/>
      <c r="H299" s="6"/>
      <c r="I299" s="6"/>
      <c r="J299" s="4"/>
      <c r="K299" s="4"/>
      <c r="N299" s="6"/>
    </row>
    <row r="300" spans="1:17" ht="12.75">
      <c r="A300" s="4"/>
      <c r="B300" s="6"/>
      <c r="C300" s="6"/>
      <c r="D300" s="6"/>
      <c r="E300" s="6"/>
      <c r="F300" s="6"/>
      <c r="G300" s="6"/>
      <c r="H300" s="6"/>
      <c r="I300" s="6"/>
      <c r="N300" s="6"/>
      <c r="O300" s="6"/>
      <c r="P300" s="6"/>
      <c r="Q300" s="6"/>
    </row>
    <row r="301" spans="1:17" ht="12.75">
      <c r="A301" s="4"/>
      <c r="B301" s="6"/>
      <c r="C301" s="6"/>
      <c r="D301" s="6"/>
      <c r="E301" s="6"/>
      <c r="F301" s="6"/>
      <c r="G301" s="6"/>
      <c r="H301" s="6"/>
      <c r="I301" s="6"/>
      <c r="N301" s="6"/>
      <c r="O301" s="6"/>
      <c r="P301" s="6"/>
      <c r="Q301" s="6"/>
    </row>
    <row r="302" spans="1:17" ht="12.75">
      <c r="A302" s="4"/>
      <c r="B302" s="6"/>
      <c r="C302" s="6"/>
      <c r="D302" s="6"/>
      <c r="E302" s="6"/>
      <c r="F302" s="6"/>
      <c r="G302" s="6"/>
      <c r="H302" s="6"/>
      <c r="I302" s="6"/>
      <c r="N302" s="6"/>
      <c r="O302" s="6"/>
      <c r="P302" s="6"/>
      <c r="Q302" s="6"/>
    </row>
    <row r="303" spans="1:17" ht="12.75">
      <c r="A303" s="4"/>
      <c r="B303" s="6"/>
      <c r="C303" s="6"/>
      <c r="D303" s="6"/>
      <c r="E303" s="6"/>
      <c r="F303" s="6"/>
      <c r="G303" s="6"/>
      <c r="H303" s="6"/>
      <c r="I303" s="6"/>
      <c r="N303" s="6"/>
      <c r="O303" s="6"/>
      <c r="P303" s="6"/>
      <c r="Q303" s="6"/>
    </row>
    <row r="304" spans="1:17" ht="12.75">
      <c r="A304" s="4"/>
      <c r="B304" s="6"/>
      <c r="C304" s="6"/>
      <c r="D304" s="6"/>
      <c r="E304" s="6"/>
      <c r="F304" s="6"/>
      <c r="G304" s="6"/>
      <c r="H304" s="6"/>
      <c r="I304" s="6"/>
      <c r="N304" s="6"/>
      <c r="O304" s="6"/>
      <c r="P304" s="6"/>
      <c r="Q304" s="6"/>
    </row>
    <row r="305" spans="1:17" ht="12.75">
      <c r="A305" s="4"/>
      <c r="B305" s="6"/>
      <c r="C305" s="6"/>
      <c r="D305" s="6"/>
      <c r="E305" s="6"/>
      <c r="F305" s="6"/>
      <c r="G305" s="6"/>
      <c r="H305" s="6"/>
      <c r="I305" s="6"/>
      <c r="N305" s="4"/>
      <c r="O305" s="6"/>
      <c r="P305" s="6"/>
      <c r="Q305" s="6"/>
    </row>
    <row r="306" spans="1:17" ht="12.75">
      <c r="A306" s="4"/>
      <c r="B306" s="6"/>
      <c r="C306" s="6"/>
      <c r="D306" s="6"/>
      <c r="E306" s="6"/>
      <c r="F306" s="6"/>
      <c r="G306" s="6"/>
      <c r="H306" s="6"/>
      <c r="I306" s="6"/>
      <c r="N306" s="4"/>
      <c r="O306" s="4"/>
      <c r="P306" s="4"/>
      <c r="Q306" s="6"/>
    </row>
    <row r="307" spans="1:17" ht="12.75">
      <c r="A307" s="4"/>
      <c r="B307" s="6"/>
      <c r="C307" s="6"/>
      <c r="D307" s="6"/>
      <c r="E307" s="6"/>
      <c r="F307" s="6"/>
      <c r="G307" s="6"/>
      <c r="H307" s="6"/>
      <c r="I307" s="6"/>
      <c r="N307" s="4"/>
      <c r="O307" s="4"/>
      <c r="P307" s="4"/>
      <c r="Q307" s="6"/>
    </row>
    <row r="308" spans="1:17" ht="12.75">
      <c r="A308" s="4"/>
      <c r="B308" s="6"/>
      <c r="C308" s="6"/>
      <c r="D308" s="6"/>
      <c r="E308" s="6"/>
      <c r="F308" s="6"/>
      <c r="G308" s="6"/>
      <c r="H308" s="6"/>
      <c r="I308" s="6"/>
      <c r="M308" s="6"/>
      <c r="O308" s="4"/>
      <c r="P308" s="4"/>
      <c r="Q308" s="6"/>
    </row>
    <row r="309" spans="1:13" ht="12.75">
      <c r="A309" s="4"/>
      <c r="B309" s="6"/>
      <c r="C309" s="6"/>
      <c r="D309" s="6"/>
      <c r="E309" s="6"/>
      <c r="F309" s="6"/>
      <c r="G309" s="6"/>
      <c r="H309" s="6"/>
      <c r="I309" s="6"/>
      <c r="M309" s="6"/>
    </row>
    <row r="310" spans="1:14" ht="12.75">
      <c r="A310" s="4"/>
      <c r="B310" s="6"/>
      <c r="C310" s="6"/>
      <c r="D310" s="6"/>
      <c r="E310" s="6"/>
      <c r="F310" s="6"/>
      <c r="G310" s="6"/>
      <c r="H310" s="6"/>
      <c r="I310" s="6"/>
      <c r="M310" s="6"/>
      <c r="N310" s="6"/>
    </row>
    <row r="311" spans="1:17" ht="12.75">
      <c r="A311" s="4"/>
      <c r="B311" s="6"/>
      <c r="C311" s="6"/>
      <c r="D311" s="6"/>
      <c r="E311" s="6"/>
      <c r="F311" s="6"/>
      <c r="G311" s="6"/>
      <c r="H311" s="6"/>
      <c r="I311" s="6"/>
      <c r="N311" s="6"/>
      <c r="O311" s="6"/>
      <c r="P311" s="6"/>
      <c r="Q311" s="6"/>
    </row>
    <row r="312" spans="1:17" ht="12.75">
      <c r="A312" s="4"/>
      <c r="B312" s="6"/>
      <c r="C312" s="6"/>
      <c r="D312" s="6"/>
      <c r="E312" s="6"/>
      <c r="F312" s="6"/>
      <c r="G312" s="6"/>
      <c r="H312" s="6"/>
      <c r="I312" s="6"/>
      <c r="N312" s="6"/>
      <c r="O312" s="6"/>
      <c r="P312" s="6"/>
      <c r="Q312" s="6"/>
    </row>
    <row r="313" spans="1:17" ht="12.75">
      <c r="A313" s="4"/>
      <c r="B313" s="6"/>
      <c r="C313" s="6"/>
      <c r="D313" s="6"/>
      <c r="E313" s="6"/>
      <c r="F313" s="6"/>
      <c r="G313" s="6"/>
      <c r="H313" s="6"/>
      <c r="I313" s="6"/>
      <c r="N313" s="6"/>
      <c r="O313" s="6"/>
      <c r="P313" s="6"/>
      <c r="Q313" s="6"/>
    </row>
    <row r="314" spans="1:17" ht="12.75">
      <c r="A314" s="4"/>
      <c r="B314" s="6"/>
      <c r="C314" s="6"/>
      <c r="D314" s="6"/>
      <c r="E314" s="6"/>
      <c r="F314" s="6"/>
      <c r="G314" s="6"/>
      <c r="H314" s="6"/>
      <c r="I314" s="6"/>
      <c r="N314" s="6"/>
      <c r="O314" s="6"/>
      <c r="P314" s="6"/>
      <c r="Q314" s="6"/>
    </row>
    <row r="315" spans="1:17" ht="12.75">
      <c r="A315" s="4"/>
      <c r="B315" s="6"/>
      <c r="C315" s="6"/>
      <c r="D315" s="6"/>
      <c r="E315" s="6"/>
      <c r="F315" s="6"/>
      <c r="G315" s="6"/>
      <c r="H315" s="6"/>
      <c r="I315" s="6"/>
      <c r="N315" s="6"/>
      <c r="O315" s="6"/>
      <c r="P315" s="6"/>
      <c r="Q315" s="6"/>
    </row>
    <row r="316" spans="1:17" ht="12.75">
      <c r="A316" s="4"/>
      <c r="B316" s="6"/>
      <c r="C316" s="6"/>
      <c r="D316" s="6"/>
      <c r="E316" s="6"/>
      <c r="F316" s="6"/>
      <c r="G316" s="6"/>
      <c r="H316" s="6"/>
      <c r="I316" s="6"/>
      <c r="N316" s="4"/>
      <c r="O316" s="6"/>
      <c r="P316" s="6"/>
      <c r="Q316" s="6"/>
    </row>
    <row r="317" spans="1:17" ht="12.75">
      <c r="A317" s="4"/>
      <c r="B317" s="6"/>
      <c r="C317" s="6"/>
      <c r="D317" s="6"/>
      <c r="E317" s="6"/>
      <c r="F317" s="6"/>
      <c r="G317" s="6"/>
      <c r="H317" s="6"/>
      <c r="I317" s="6"/>
      <c r="N317" s="4"/>
      <c r="O317" s="4"/>
      <c r="P317" s="4"/>
      <c r="Q317" s="6"/>
    </row>
    <row r="318" spans="1:17" ht="12.75">
      <c r="A318" s="4"/>
      <c r="B318" s="6"/>
      <c r="C318" s="6"/>
      <c r="D318" s="6"/>
      <c r="E318" s="6"/>
      <c r="F318" s="6"/>
      <c r="G318" s="6"/>
      <c r="H318" s="6"/>
      <c r="I318" s="6"/>
      <c r="L318" s="27"/>
      <c r="N318" s="4"/>
      <c r="O318" s="4"/>
      <c r="P318" s="4"/>
      <c r="Q318" s="6"/>
    </row>
    <row r="319" spans="1:21" ht="12.75">
      <c r="A319" s="4"/>
      <c r="B319" s="6"/>
      <c r="C319" s="6"/>
      <c r="D319" s="6"/>
      <c r="E319" s="6"/>
      <c r="F319" s="6"/>
      <c r="G319" s="6"/>
      <c r="H319" s="6"/>
      <c r="I319" s="6"/>
      <c r="L319" s="27"/>
      <c r="M319" s="6"/>
      <c r="N319" s="4"/>
      <c r="O319" s="4"/>
      <c r="P319" s="4"/>
      <c r="Q319" s="6"/>
      <c r="R319" s="4"/>
      <c r="S319" s="4"/>
      <c r="T319" s="4"/>
      <c r="U319" s="4"/>
    </row>
    <row r="320" spans="1:21" ht="12.75">
      <c r="A320" s="4"/>
      <c r="B320" s="6"/>
      <c r="C320" s="6"/>
      <c r="D320" s="6"/>
      <c r="E320" s="6"/>
      <c r="F320" s="6"/>
      <c r="G320" s="6"/>
      <c r="H320" s="6"/>
      <c r="I320" s="6"/>
      <c r="L320" s="26"/>
      <c r="M320" s="6"/>
      <c r="N320" s="4"/>
      <c r="O320" s="4"/>
      <c r="P320" s="4"/>
      <c r="Q320" s="6"/>
      <c r="R320" s="4"/>
      <c r="S320" s="4"/>
      <c r="T320" s="4"/>
      <c r="U320" s="4"/>
    </row>
    <row r="321" spans="1:21" ht="12.75">
      <c r="A321" s="4"/>
      <c r="B321" s="6"/>
      <c r="C321" s="6"/>
      <c r="D321" s="6"/>
      <c r="E321" s="6"/>
      <c r="F321" s="6"/>
      <c r="G321" s="6"/>
      <c r="H321" s="6"/>
      <c r="I321" s="6"/>
      <c r="L321" s="26"/>
      <c r="M321" s="6"/>
      <c r="N321" s="4"/>
      <c r="O321" s="4"/>
      <c r="P321" s="4"/>
      <c r="Q321" s="6"/>
      <c r="R321" s="4"/>
      <c r="S321" s="4"/>
      <c r="T321" s="4"/>
      <c r="U321" s="4"/>
    </row>
    <row r="322" spans="1:21" ht="12.75">
      <c r="A322" s="4"/>
      <c r="B322" s="6"/>
      <c r="C322" s="6"/>
      <c r="D322" s="6"/>
      <c r="E322" s="6"/>
      <c r="F322" s="6"/>
      <c r="G322" s="6"/>
      <c r="H322" s="6"/>
      <c r="I322" s="6"/>
      <c r="L322" s="26"/>
      <c r="M322" s="6"/>
      <c r="N322" s="4"/>
      <c r="O322" s="4"/>
      <c r="P322" s="4"/>
      <c r="Q322" s="6"/>
      <c r="R322" s="4"/>
      <c r="S322" s="4"/>
      <c r="T322" s="4"/>
      <c r="U322" s="4"/>
    </row>
    <row r="323" spans="1:21" ht="12.75">
      <c r="A323" s="4"/>
      <c r="B323" s="6"/>
      <c r="C323" s="6"/>
      <c r="D323" s="6"/>
      <c r="E323" s="6"/>
      <c r="F323" s="6"/>
      <c r="G323" s="6"/>
      <c r="H323" s="6"/>
      <c r="I323" s="6"/>
      <c r="L323" s="26"/>
      <c r="M323" s="6"/>
      <c r="N323" s="4"/>
      <c r="O323" s="4"/>
      <c r="P323" s="4"/>
      <c r="Q323" s="6"/>
      <c r="R323" s="4"/>
      <c r="S323" s="4"/>
      <c r="T323" s="4"/>
      <c r="U323" s="4"/>
    </row>
    <row r="324" spans="1:21" ht="12.75">
      <c r="A324" s="4"/>
      <c r="B324" s="6"/>
      <c r="C324" s="6"/>
      <c r="D324" s="6"/>
      <c r="E324" s="6"/>
      <c r="F324" s="6"/>
      <c r="G324" s="6"/>
      <c r="H324" s="6"/>
      <c r="I324" s="6"/>
      <c r="L324" s="26"/>
      <c r="M324" s="5"/>
      <c r="N324" s="4"/>
      <c r="O324" s="4"/>
      <c r="P324" s="4"/>
      <c r="Q324" s="6"/>
      <c r="R324" s="4"/>
      <c r="S324" s="4"/>
      <c r="T324" s="4"/>
      <c r="U324" s="4"/>
    </row>
    <row r="325" spans="1:21" ht="12.75">
      <c r="A325" s="4"/>
      <c r="B325" s="6"/>
      <c r="C325" s="6"/>
      <c r="D325" s="6"/>
      <c r="E325" s="6"/>
      <c r="F325" s="6"/>
      <c r="G325" s="6"/>
      <c r="H325" s="6"/>
      <c r="I325" s="6"/>
      <c r="L325" s="26"/>
      <c r="M325" s="4"/>
      <c r="N325" s="4"/>
      <c r="O325" s="4"/>
      <c r="P325" s="4"/>
      <c r="Q325" s="6"/>
      <c r="R325" s="4"/>
      <c r="S325" s="4"/>
      <c r="T325" s="4"/>
      <c r="U325" s="4"/>
    </row>
    <row r="326" spans="1:9" ht="12.75">
      <c r="A326" s="4"/>
      <c r="B326" s="6"/>
      <c r="C326" s="6"/>
      <c r="D326" s="6"/>
      <c r="E326" s="6"/>
      <c r="F326" s="6"/>
      <c r="G326" s="6"/>
      <c r="H326" s="6"/>
      <c r="I326" s="6"/>
    </row>
    <row r="327" spans="1:9" ht="12.75">
      <c r="A327" s="4"/>
      <c r="B327" s="6"/>
      <c r="C327" s="6"/>
      <c r="D327" s="6"/>
      <c r="E327" s="6"/>
      <c r="F327" s="6"/>
      <c r="G327" s="6"/>
      <c r="H327" s="6"/>
      <c r="I327" s="6"/>
    </row>
    <row r="328" spans="1:9" ht="12.7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2.7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2.7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2.7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2.7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2.7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2.7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2.75">
      <c r="A335" s="6"/>
      <c r="B335" s="49"/>
      <c r="C335" s="49"/>
      <c r="D335" s="6"/>
      <c r="E335" s="6"/>
      <c r="F335" s="6"/>
      <c r="G335" s="49"/>
      <c r="H335" s="6"/>
      <c r="I335" s="6"/>
    </row>
    <row r="336" spans="1:9" ht="12.75">
      <c r="A336" s="49"/>
      <c r="B336" s="83"/>
      <c r="C336" s="83"/>
      <c r="D336" s="9"/>
      <c r="E336" s="9"/>
      <c r="F336" s="9"/>
      <c r="G336" s="9"/>
      <c r="H336" s="6"/>
      <c r="I336" s="6"/>
    </row>
    <row r="337" spans="1:9" ht="12.75">
      <c r="A337" s="50"/>
      <c r="B337" s="83"/>
      <c r="C337" s="83"/>
      <c r="D337" s="9"/>
      <c r="E337" s="9"/>
      <c r="F337" s="9"/>
      <c r="G337" s="9"/>
      <c r="H337" s="6"/>
      <c r="I337" s="6"/>
    </row>
    <row r="338" spans="1:9" ht="12.75">
      <c r="A338" s="50"/>
      <c r="B338" s="83"/>
      <c r="C338" s="83"/>
      <c r="D338" s="9"/>
      <c r="E338" s="9"/>
      <c r="F338" s="9"/>
      <c r="G338" s="9"/>
      <c r="H338" s="6"/>
      <c r="I338" s="6"/>
    </row>
    <row r="339" spans="1:9" ht="12.75">
      <c r="A339" s="6"/>
      <c r="B339" s="83"/>
      <c r="C339" s="83"/>
      <c r="D339" s="6"/>
      <c r="E339" s="6"/>
      <c r="F339" s="6"/>
      <c r="G339" s="9"/>
      <c r="H339" s="6"/>
      <c r="I339" s="6"/>
    </row>
    <row r="340" spans="1:9" ht="12.75">
      <c r="A340" s="6"/>
      <c r="B340" s="22"/>
      <c r="C340" s="22"/>
      <c r="D340" s="6"/>
      <c r="E340" s="6"/>
      <c r="F340" s="6"/>
      <c r="G340" s="85"/>
      <c r="H340" s="6"/>
      <c r="I340" s="6"/>
    </row>
    <row r="341" spans="1:9" ht="12.7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2.7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2.7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2.75">
      <c r="A344" s="6"/>
      <c r="B344" s="6"/>
      <c r="C344" s="6"/>
      <c r="D344" s="6"/>
      <c r="E344" s="6"/>
      <c r="F344" s="6"/>
      <c r="G344" s="6"/>
      <c r="H344" s="6"/>
      <c r="I344" s="6"/>
    </row>
    <row r="345" spans="1:10" ht="12.7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2.7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2.7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2.75">
      <c r="A348" s="6"/>
      <c r="B348" s="6"/>
      <c r="C348" s="26"/>
      <c r="D348" s="26"/>
      <c r="E348" s="26"/>
      <c r="F348" s="26"/>
      <c r="G348" s="26"/>
      <c r="H348" s="26"/>
      <c r="I348" s="26"/>
      <c r="J348" s="6"/>
    </row>
    <row r="349" spans="1:10" ht="12.75">
      <c r="A349" s="6"/>
      <c r="B349" s="6"/>
      <c r="C349" s="26"/>
      <c r="D349" s="26"/>
      <c r="E349" s="26"/>
      <c r="F349" s="26"/>
      <c r="G349" s="26"/>
      <c r="H349" s="26"/>
      <c r="I349" s="26"/>
      <c r="J349" s="6"/>
    </row>
    <row r="350" spans="1:10" ht="12.75">
      <c r="A350" s="6"/>
      <c r="B350" s="26"/>
      <c r="C350" s="6"/>
      <c r="D350" s="6"/>
      <c r="E350" s="6"/>
      <c r="F350" s="6"/>
      <c r="G350" s="6"/>
      <c r="H350" s="6"/>
      <c r="I350" s="6"/>
      <c r="J350" s="6"/>
    </row>
    <row r="351" spans="1:10" ht="12.75">
      <c r="A351" s="6"/>
      <c r="B351" s="26"/>
      <c r="C351" s="49"/>
      <c r="D351" s="49"/>
      <c r="E351" s="6"/>
      <c r="F351" s="6"/>
      <c r="G351" s="6"/>
      <c r="H351" s="49"/>
      <c r="I351" s="6"/>
      <c r="J351" s="6"/>
    </row>
    <row r="352" spans="1:10" ht="12.75">
      <c r="A352" s="6"/>
      <c r="B352" s="6"/>
      <c r="C352" s="83"/>
      <c r="D352" s="83"/>
      <c r="E352" s="9"/>
      <c r="F352" s="9"/>
      <c r="G352" s="9"/>
      <c r="H352" s="9"/>
      <c r="I352" s="6"/>
      <c r="J352" s="6"/>
    </row>
    <row r="353" spans="1:10" ht="12.75">
      <c r="A353" s="6"/>
      <c r="B353" s="49"/>
      <c r="C353" s="83"/>
      <c r="D353" s="83"/>
      <c r="E353" s="9"/>
      <c r="F353" s="9"/>
      <c r="G353" s="9"/>
      <c r="H353" s="9"/>
      <c r="I353" s="6"/>
      <c r="J353" s="6"/>
    </row>
    <row r="354" spans="1:10" ht="12.75">
      <c r="A354" s="6"/>
      <c r="B354" s="52"/>
      <c r="C354" s="83"/>
      <c r="D354" s="83"/>
      <c r="E354" s="9"/>
      <c r="F354" s="9"/>
      <c r="G354" s="9"/>
      <c r="H354" s="9"/>
      <c r="I354" s="6"/>
      <c r="J354" s="6"/>
    </row>
    <row r="355" spans="1:10" ht="12.75">
      <c r="A355" s="6"/>
      <c r="B355" s="52"/>
      <c r="C355" s="83"/>
      <c r="D355" s="83"/>
      <c r="E355" s="6"/>
      <c r="F355" s="6"/>
      <c r="G355" s="6"/>
      <c r="H355" s="9"/>
      <c r="I355" s="6"/>
      <c r="J355" s="6"/>
    </row>
    <row r="356" spans="1:10" ht="12.75">
      <c r="A356" s="6"/>
      <c r="B356" s="52"/>
      <c r="C356" s="22"/>
      <c r="D356" s="22"/>
      <c r="E356" s="6"/>
      <c r="F356" s="6"/>
      <c r="G356" s="6"/>
      <c r="H356" s="85"/>
      <c r="I356" s="6"/>
      <c r="J356" s="6"/>
    </row>
    <row r="357" spans="1:10" ht="12.75">
      <c r="A357" s="6"/>
      <c r="B357" s="21"/>
      <c r="C357" s="22"/>
      <c r="D357" s="22"/>
      <c r="E357" s="6"/>
      <c r="F357" s="6"/>
      <c r="G357" s="6"/>
      <c r="H357" s="85"/>
      <c r="I357" s="6"/>
      <c r="J357" s="6"/>
    </row>
    <row r="358" spans="1:10" ht="12.75">
      <c r="A358" s="6"/>
      <c r="B358" s="21"/>
      <c r="C358" s="6"/>
      <c r="D358" s="6"/>
      <c r="E358" s="6"/>
      <c r="F358" s="6"/>
      <c r="G358" s="6"/>
      <c r="H358" s="6"/>
      <c r="I358" s="6"/>
      <c r="J358" s="7"/>
    </row>
    <row r="359" spans="1:10" ht="12.75">
      <c r="A359" s="6"/>
      <c r="B359" s="21"/>
      <c r="C359" s="6"/>
      <c r="D359" s="6"/>
      <c r="E359" s="6"/>
      <c r="F359" s="6"/>
      <c r="G359" s="6"/>
      <c r="H359" s="6"/>
      <c r="I359" s="6"/>
      <c r="J359" s="7"/>
    </row>
    <row r="360" spans="1:10" ht="12.7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2.7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2.7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2.75">
      <c r="A363" s="9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2.75">
      <c r="A364" s="9"/>
      <c r="B364" s="6"/>
      <c r="C364" s="26"/>
      <c r="D364" s="26"/>
      <c r="E364" s="26"/>
      <c r="F364" s="26"/>
      <c r="G364" s="26"/>
      <c r="H364" s="26"/>
      <c r="I364" s="26"/>
      <c r="J364" s="6"/>
    </row>
    <row r="365" spans="1:10" ht="12.75">
      <c r="A365" s="9"/>
      <c r="B365" s="6"/>
      <c r="C365" s="26"/>
      <c r="D365" s="26"/>
      <c r="E365" s="26"/>
      <c r="F365" s="26"/>
      <c r="G365" s="26"/>
      <c r="H365" s="26"/>
      <c r="I365" s="26"/>
      <c r="J365" s="6"/>
    </row>
    <row r="366" spans="1:10" ht="12.75">
      <c r="A366" s="6"/>
      <c r="B366" s="26"/>
      <c r="C366" s="7"/>
      <c r="D366" s="7"/>
      <c r="E366" s="6"/>
      <c r="F366" s="6"/>
      <c r="G366" s="6"/>
      <c r="H366" s="6"/>
      <c r="I366" s="6"/>
      <c r="J366" s="6"/>
    </row>
    <row r="367" spans="1:10" ht="12.75">
      <c r="A367" s="6"/>
      <c r="B367" s="26"/>
      <c r="C367" s="49"/>
      <c r="D367" s="49"/>
      <c r="E367" s="6"/>
      <c r="F367" s="6"/>
      <c r="G367" s="6"/>
      <c r="H367" s="49"/>
      <c r="I367" s="7"/>
      <c r="J367" s="6"/>
    </row>
    <row r="368" spans="1:10" ht="12.75">
      <c r="A368" s="6"/>
      <c r="B368" s="84"/>
      <c r="C368" s="83"/>
      <c r="D368" s="83"/>
      <c r="E368" s="89"/>
      <c r="F368" s="49"/>
      <c r="G368" s="20"/>
      <c r="H368" s="20"/>
      <c r="I368" s="7"/>
      <c r="J368" s="6"/>
    </row>
    <row r="369" spans="1:10" ht="12.75">
      <c r="A369" s="6"/>
      <c r="B369" s="49"/>
      <c r="C369" s="83"/>
      <c r="D369" s="83"/>
      <c r="E369" s="89"/>
      <c r="F369" s="49"/>
      <c r="G369" s="20"/>
      <c r="H369" s="20"/>
      <c r="I369" s="6"/>
      <c r="J369" s="6"/>
    </row>
    <row r="370" spans="1:10" ht="12.75">
      <c r="A370" s="6"/>
      <c r="B370" s="52"/>
      <c r="C370" s="83"/>
      <c r="D370" s="83"/>
      <c r="E370" s="9"/>
      <c r="F370" s="9"/>
      <c r="G370" s="9"/>
      <c r="H370" s="9"/>
      <c r="I370" s="6"/>
      <c r="J370" s="6"/>
    </row>
    <row r="371" spans="1:10" ht="12.75">
      <c r="A371" s="6"/>
      <c r="B371" s="52"/>
      <c r="C371" s="23"/>
      <c r="D371" s="23"/>
      <c r="E371" s="24"/>
      <c r="F371" s="24"/>
      <c r="G371" s="24"/>
      <c r="H371" s="23"/>
      <c r="I371" s="24"/>
      <c r="J371" s="6"/>
    </row>
    <row r="372" spans="1:10" ht="12.75">
      <c r="A372" s="6"/>
      <c r="B372" s="21"/>
      <c r="C372" s="23"/>
      <c r="D372" s="23"/>
      <c r="E372" s="24"/>
      <c r="F372" s="24"/>
      <c r="G372" s="24"/>
      <c r="H372" s="23"/>
      <c r="I372" s="24"/>
      <c r="J372" s="6"/>
    </row>
    <row r="373" spans="1:10" ht="12.75">
      <c r="A373" s="6"/>
      <c r="B373" s="21"/>
      <c r="C373" s="23"/>
      <c r="D373" s="23"/>
      <c r="E373" s="24"/>
      <c r="F373" s="24"/>
      <c r="G373" s="24"/>
      <c r="H373" s="23"/>
      <c r="I373" s="24"/>
      <c r="J373" s="6"/>
    </row>
    <row r="374" spans="1:10" ht="12.75">
      <c r="A374" s="6"/>
      <c r="B374" s="21"/>
      <c r="C374" s="22"/>
      <c r="D374" s="22"/>
      <c r="E374" s="6"/>
      <c r="F374" s="6"/>
      <c r="G374" s="6"/>
      <c r="H374" s="85"/>
      <c r="I374" s="6"/>
      <c r="J374" s="6"/>
    </row>
    <row r="375" spans="1:10" ht="12.75">
      <c r="A375" s="26"/>
      <c r="B375" s="21"/>
      <c r="C375" s="22"/>
      <c r="D375" s="22"/>
      <c r="E375" s="6"/>
      <c r="F375" s="6"/>
      <c r="G375" s="6"/>
      <c r="H375" s="6"/>
      <c r="I375" s="6"/>
      <c r="J375" s="6"/>
    </row>
    <row r="376" spans="1:10" ht="12.75">
      <c r="A376" s="26"/>
      <c r="B376" s="21"/>
      <c r="C376" s="6"/>
      <c r="D376" s="6"/>
      <c r="E376" s="6"/>
      <c r="F376" s="6"/>
      <c r="G376" s="6"/>
      <c r="H376" s="6"/>
      <c r="I376" s="6"/>
      <c r="J376" s="6"/>
    </row>
    <row r="377" spans="1:10" ht="12.75">
      <c r="A377" s="6"/>
      <c r="B377" s="21"/>
      <c r="C377" s="6"/>
      <c r="D377" s="6"/>
      <c r="E377" s="6"/>
      <c r="F377" s="6"/>
      <c r="G377" s="6"/>
      <c r="H377" s="6"/>
      <c r="I377" s="6"/>
      <c r="J377" s="6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2.75">
      <c r="A379" s="9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2.75">
      <c r="A380" s="9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2.75">
      <c r="A381" s="9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2.7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2.7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2.7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2.7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2.75">
      <c r="A386" s="6"/>
      <c r="B386" s="6"/>
      <c r="C386" s="26"/>
      <c r="D386" s="26"/>
      <c r="E386" s="26"/>
      <c r="F386" s="26"/>
      <c r="G386" s="26"/>
      <c r="H386" s="26"/>
      <c r="I386" s="26"/>
      <c r="J386" s="6"/>
    </row>
    <row r="387" spans="1:10" ht="12.75">
      <c r="A387" s="6"/>
      <c r="B387" s="6"/>
      <c r="C387" s="26"/>
      <c r="D387" s="26"/>
      <c r="E387" s="26"/>
      <c r="F387" s="26"/>
      <c r="G387" s="26"/>
      <c r="H387" s="26"/>
      <c r="I387" s="26"/>
      <c r="J387" s="6"/>
    </row>
    <row r="388" spans="1:10" ht="12.75">
      <c r="A388" s="6"/>
      <c r="B388" s="26"/>
      <c r="C388" s="26"/>
      <c r="D388" s="26"/>
      <c r="E388" s="26"/>
      <c r="F388" s="26"/>
      <c r="G388" s="26"/>
      <c r="H388" s="26"/>
      <c r="I388" s="26"/>
      <c r="J388" s="6"/>
    </row>
    <row r="389" spans="1:10" ht="12.75">
      <c r="A389" s="6"/>
      <c r="B389" s="26"/>
      <c r="C389" s="6"/>
      <c r="D389" s="6"/>
      <c r="E389" s="6"/>
      <c r="F389" s="6"/>
      <c r="G389" s="6"/>
      <c r="H389" s="6"/>
      <c r="I389" s="6"/>
      <c r="J389" s="6"/>
    </row>
    <row r="390" spans="1:10" ht="12.75">
      <c r="A390" s="6"/>
      <c r="B390" s="26"/>
      <c r="C390" s="6"/>
      <c r="D390" s="6"/>
      <c r="E390" s="6"/>
      <c r="F390" s="6"/>
      <c r="G390" s="6"/>
      <c r="H390" s="6"/>
      <c r="I390" s="6"/>
      <c r="J390" s="6"/>
    </row>
    <row r="391" spans="1:10" ht="12.75">
      <c r="A391" s="2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2.75">
      <c r="A392" s="2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2.7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2.7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2.75">
      <c r="A395" s="6"/>
      <c r="B395" s="6"/>
      <c r="C395" s="49"/>
      <c r="D395" s="49"/>
      <c r="E395" s="6"/>
      <c r="F395" s="6"/>
      <c r="G395" s="6"/>
      <c r="H395" s="49"/>
      <c r="I395" s="6"/>
      <c r="J395" s="6"/>
    </row>
    <row r="396" spans="1:10" ht="12.75">
      <c r="A396" s="6"/>
      <c r="B396" s="6"/>
      <c r="C396" s="49"/>
      <c r="D396" s="49"/>
      <c r="E396" s="6"/>
      <c r="F396" s="6"/>
      <c r="G396" s="6"/>
      <c r="H396" s="49"/>
      <c r="I396" s="6"/>
      <c r="J396" s="6"/>
    </row>
    <row r="397" spans="1:10" ht="12.75">
      <c r="A397" s="6"/>
      <c r="B397" s="49"/>
      <c r="C397" s="49"/>
      <c r="D397" s="49"/>
      <c r="E397" s="6"/>
      <c r="F397" s="6"/>
      <c r="G397" s="6"/>
      <c r="H397" s="49"/>
      <c r="I397" s="6"/>
      <c r="J397" s="6"/>
    </row>
    <row r="398" spans="1:10" ht="12.75">
      <c r="A398" s="6"/>
      <c r="B398" s="49"/>
      <c r="C398" s="49"/>
      <c r="D398" s="49"/>
      <c r="E398" s="7"/>
      <c r="F398" s="6"/>
      <c r="G398" s="6"/>
      <c r="H398" s="49"/>
      <c r="I398" s="6"/>
      <c r="J398" s="6"/>
    </row>
    <row r="399" spans="1:10" ht="12.75">
      <c r="A399" s="6"/>
      <c r="B399" s="49"/>
      <c r="C399" s="6"/>
      <c r="D399" s="6"/>
      <c r="E399" s="6"/>
      <c r="F399" s="6"/>
      <c r="G399" s="6"/>
      <c r="H399" s="6"/>
      <c r="I399" s="6"/>
      <c r="J399" s="6"/>
    </row>
    <row r="400" spans="1:10" ht="12.75">
      <c r="A400" s="6"/>
      <c r="B400" s="49"/>
      <c r="C400" s="6"/>
      <c r="D400" s="6"/>
      <c r="E400" s="6"/>
      <c r="F400" s="6"/>
      <c r="G400" s="6"/>
      <c r="H400" s="6"/>
      <c r="I400" s="6"/>
      <c r="J400" s="6"/>
    </row>
    <row r="401" spans="1:10" ht="12.7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2.75">
      <c r="A402" s="6"/>
      <c r="B402" s="6"/>
      <c r="C402" s="50"/>
      <c r="D402" s="6"/>
      <c r="E402" s="6"/>
      <c r="F402" s="6"/>
      <c r="G402" s="6"/>
      <c r="H402" s="6"/>
      <c r="I402" s="6"/>
      <c r="J402" s="6"/>
    </row>
    <row r="403" spans="1:10" ht="12.75">
      <c r="A403" s="6"/>
      <c r="B403" s="6"/>
      <c r="C403" s="50"/>
      <c r="D403" s="6"/>
      <c r="E403" s="6"/>
      <c r="F403" s="6"/>
      <c r="G403" s="6"/>
      <c r="H403" s="6"/>
      <c r="I403" s="6"/>
      <c r="J403" s="6"/>
    </row>
    <row r="404" spans="1:10" ht="12.75">
      <c r="A404" s="6"/>
      <c r="B404" s="50"/>
      <c r="C404" s="6"/>
      <c r="D404" s="6"/>
      <c r="E404" s="6"/>
      <c r="F404" s="6"/>
      <c r="G404" s="6"/>
      <c r="H404" s="6"/>
      <c r="I404" s="6"/>
      <c r="J404" s="6"/>
    </row>
    <row r="405" spans="1:10" ht="12.75">
      <c r="A405" s="6"/>
      <c r="B405" s="50"/>
      <c r="C405" s="49"/>
      <c r="D405" s="49"/>
      <c r="E405" s="6"/>
      <c r="F405" s="6"/>
      <c r="G405" s="6"/>
      <c r="H405" s="49"/>
      <c r="I405" s="6"/>
      <c r="J405" s="6"/>
    </row>
    <row r="406" spans="1:10" ht="12.75">
      <c r="A406" s="6"/>
      <c r="B406" s="6"/>
      <c r="C406" s="50"/>
      <c r="D406" s="50"/>
      <c r="E406" s="6"/>
      <c r="F406" s="6"/>
      <c r="G406" s="6"/>
      <c r="H406" s="6"/>
      <c r="I406" s="6"/>
      <c r="J406" s="6"/>
    </row>
    <row r="407" spans="1:10" ht="12.75">
      <c r="A407" s="6"/>
      <c r="B407" s="49"/>
      <c r="C407" s="50"/>
      <c r="D407" s="50"/>
      <c r="E407" s="6"/>
      <c r="F407" s="6"/>
      <c r="G407" s="6"/>
      <c r="H407" s="6"/>
      <c r="I407" s="6"/>
      <c r="J407" s="6"/>
    </row>
    <row r="408" spans="1:10" ht="12.75">
      <c r="A408" s="6"/>
      <c r="B408" s="52"/>
      <c r="C408" s="50"/>
      <c r="D408" s="50"/>
      <c r="E408" s="6"/>
      <c r="F408" s="6"/>
      <c r="G408" s="6"/>
      <c r="H408" s="6"/>
      <c r="I408" s="6"/>
      <c r="J408" s="6"/>
    </row>
    <row r="409" spans="1:10" ht="12.75">
      <c r="A409" s="6"/>
      <c r="B409" s="52"/>
      <c r="C409" s="6"/>
      <c r="D409" s="6"/>
      <c r="E409" s="6"/>
      <c r="F409" s="6"/>
      <c r="G409" s="6"/>
      <c r="H409" s="6"/>
      <c r="I409" s="6"/>
      <c r="J409" s="6"/>
    </row>
    <row r="410" spans="1:10" ht="12.75">
      <c r="A410" s="6"/>
      <c r="B410" s="52"/>
      <c r="C410" s="6"/>
      <c r="D410" s="6"/>
      <c r="E410" s="6"/>
      <c r="F410" s="6"/>
      <c r="G410" s="6"/>
      <c r="H410" s="6"/>
      <c r="I410" s="6"/>
      <c r="J410" s="6"/>
    </row>
    <row r="411" spans="1:10" ht="12.7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2.75">
      <c r="A412" s="6"/>
      <c r="B412" s="6"/>
      <c r="C412" s="26"/>
      <c r="D412" s="26"/>
      <c r="E412" s="26"/>
      <c r="F412" s="26"/>
      <c r="G412" s="26"/>
      <c r="H412" s="26"/>
      <c r="I412" s="26"/>
      <c r="J412" s="6"/>
    </row>
    <row r="413" spans="1:10" ht="12.75">
      <c r="A413" s="26"/>
      <c r="B413" s="6"/>
      <c r="C413" s="26"/>
      <c r="D413" s="26"/>
      <c r="E413" s="26"/>
      <c r="F413" s="26"/>
      <c r="G413" s="26"/>
      <c r="H413" s="26"/>
      <c r="I413" s="26"/>
      <c r="J413" s="6"/>
    </row>
    <row r="414" spans="1:10" ht="12.75">
      <c r="A414" s="26"/>
      <c r="B414" s="26"/>
      <c r="C414" s="26"/>
      <c r="D414" s="26"/>
      <c r="E414" s="26"/>
      <c r="F414" s="26"/>
      <c r="G414" s="26"/>
      <c r="H414" s="26"/>
      <c r="I414" s="26"/>
      <c r="J414" s="6"/>
    </row>
    <row r="415" spans="1:10" ht="12.75">
      <c r="A415" s="26"/>
      <c r="B415" s="26"/>
      <c r="C415" s="26"/>
      <c r="D415" s="26"/>
      <c r="E415" s="26"/>
      <c r="F415" s="26"/>
      <c r="G415" s="26"/>
      <c r="H415" s="26"/>
      <c r="I415" s="26"/>
      <c r="J415" s="6"/>
    </row>
    <row r="416" spans="1:10" ht="12.75">
      <c r="A416" s="6"/>
      <c r="B416" s="26"/>
      <c r="C416" s="26"/>
      <c r="D416" s="26"/>
      <c r="E416" s="26"/>
      <c r="F416" s="26"/>
      <c r="G416" s="26"/>
      <c r="H416" s="26"/>
      <c r="I416" s="26"/>
      <c r="J416" s="6"/>
    </row>
    <row r="417" spans="1:10" ht="12.75">
      <c r="A417" s="6"/>
      <c r="B417" s="26"/>
      <c r="C417" s="26"/>
      <c r="D417" s="26"/>
      <c r="E417" s="26"/>
      <c r="F417" s="26"/>
      <c r="G417" s="26"/>
      <c r="H417" s="26"/>
      <c r="I417" s="26"/>
      <c r="J417" s="6"/>
    </row>
    <row r="418" spans="1:10" ht="12.75">
      <c r="A418" s="6"/>
      <c r="B418" s="26"/>
      <c r="C418" s="48"/>
      <c r="D418" s="48"/>
      <c r="E418" s="6"/>
      <c r="F418" s="6"/>
      <c r="G418" s="6"/>
      <c r="H418" s="6"/>
      <c r="I418" s="6"/>
      <c r="J418" s="6"/>
    </row>
    <row r="419" spans="1:10" ht="12.75">
      <c r="A419" s="6"/>
      <c r="B419" s="26"/>
      <c r="C419" s="9"/>
      <c r="D419" s="9"/>
      <c r="E419" s="9"/>
      <c r="F419" s="9"/>
      <c r="G419" s="9"/>
      <c r="H419" s="9"/>
      <c r="I419" s="9"/>
      <c r="J419" s="6"/>
    </row>
    <row r="420" spans="1:10" ht="12.75">
      <c r="A420" s="6"/>
      <c r="B420" s="48"/>
      <c r="C420" s="21"/>
      <c r="D420" s="50"/>
      <c r="E420" s="50"/>
      <c r="F420" s="6"/>
      <c r="G420" s="6"/>
      <c r="H420" s="6"/>
      <c r="I420" s="50"/>
      <c r="J420" s="6"/>
    </row>
    <row r="421" spans="1:10" ht="12.75">
      <c r="A421" s="6"/>
      <c r="B421" s="9"/>
      <c r="C421" s="20"/>
      <c r="D421" s="53"/>
      <c r="E421" s="83"/>
      <c r="F421" s="83"/>
      <c r="G421" s="9"/>
      <c r="H421" s="6"/>
      <c r="I421" s="6"/>
      <c r="J421" s="9"/>
    </row>
    <row r="422" spans="1:10" ht="12.75">
      <c r="A422" s="6"/>
      <c r="B422" s="6"/>
      <c r="C422" s="18"/>
      <c r="D422" s="18"/>
      <c r="E422" s="50"/>
      <c r="F422" s="50"/>
      <c r="G422" s="6"/>
      <c r="H422" s="6"/>
      <c r="I422" s="6"/>
      <c r="J422" s="6"/>
    </row>
    <row r="423" spans="1:10" ht="12.75">
      <c r="A423" s="6"/>
      <c r="B423" s="53"/>
      <c r="C423" s="20"/>
      <c r="D423" s="7"/>
      <c r="E423" s="7"/>
      <c r="F423" s="50"/>
      <c r="G423" s="6"/>
      <c r="H423" s="6"/>
      <c r="I423" s="6"/>
      <c r="J423" s="6"/>
    </row>
    <row r="424" spans="1:10" ht="13.5">
      <c r="A424" s="6"/>
      <c r="B424" s="69"/>
      <c r="C424" s="90"/>
      <c r="D424" s="18"/>
      <c r="E424" s="50"/>
      <c r="F424" s="50"/>
      <c r="G424" s="6"/>
      <c r="H424" s="6"/>
      <c r="I424" s="6"/>
      <c r="J424" s="6"/>
    </row>
    <row r="425" spans="1:10" ht="13.5">
      <c r="A425" s="6"/>
      <c r="B425" s="20"/>
      <c r="C425" s="90"/>
      <c r="D425" s="18"/>
      <c r="E425" s="50"/>
      <c r="F425" s="50"/>
      <c r="G425" s="6"/>
      <c r="H425" s="6"/>
      <c r="I425" s="6"/>
      <c r="J425" s="6"/>
    </row>
    <row r="426" spans="1:10" ht="13.5">
      <c r="A426" s="6"/>
      <c r="B426" s="69"/>
      <c r="C426" s="90"/>
      <c r="D426" s="18"/>
      <c r="E426" s="50"/>
      <c r="F426" s="50"/>
      <c r="G426" s="6"/>
      <c r="H426" s="6"/>
      <c r="I426" s="6"/>
      <c r="J426" s="6"/>
    </row>
    <row r="427" spans="1:10" ht="13.5">
      <c r="A427" s="6"/>
      <c r="B427" s="69"/>
      <c r="C427" s="90"/>
      <c r="D427" s="18"/>
      <c r="E427" s="50"/>
      <c r="F427" s="50"/>
      <c r="G427" s="6"/>
      <c r="H427" s="6"/>
      <c r="I427" s="6"/>
      <c r="J427" s="6"/>
    </row>
    <row r="428" spans="1:10" ht="13.5">
      <c r="A428" s="6"/>
      <c r="B428" s="69"/>
      <c r="C428" s="90"/>
      <c r="D428" s="18"/>
      <c r="E428" s="50"/>
      <c r="F428" s="50"/>
      <c r="G428" s="6"/>
      <c r="H428" s="6"/>
      <c r="I428" s="6"/>
      <c r="J428" s="6"/>
    </row>
    <row r="429" spans="1:10" ht="13.5">
      <c r="A429" s="6"/>
      <c r="B429" s="91"/>
      <c r="C429" s="90"/>
      <c r="D429" s="18"/>
      <c r="E429" s="50"/>
      <c r="F429" s="50"/>
      <c r="G429" s="6"/>
      <c r="H429" s="6"/>
      <c r="I429" s="6"/>
      <c r="J429" s="6"/>
    </row>
    <row r="430" spans="1:10" ht="12.75">
      <c r="A430" s="6"/>
      <c r="B430" s="91"/>
      <c r="C430" s="20"/>
      <c r="D430" s="18"/>
      <c r="E430" s="7"/>
      <c r="F430" s="7"/>
      <c r="G430" s="6"/>
      <c r="H430" s="6"/>
      <c r="I430" s="6"/>
      <c r="J430" s="6"/>
    </row>
    <row r="431" spans="1:10" ht="12.75">
      <c r="A431" s="6"/>
      <c r="B431" s="91"/>
      <c r="C431" s="1"/>
      <c r="D431" s="18"/>
      <c r="E431" s="7"/>
      <c r="F431" s="7"/>
      <c r="G431" s="6"/>
      <c r="H431" s="6"/>
      <c r="I431" s="6"/>
      <c r="J431" s="6"/>
    </row>
    <row r="432" spans="1:10" ht="12.75">
      <c r="A432" s="6"/>
      <c r="B432" s="7"/>
      <c r="C432" s="7"/>
      <c r="D432" s="18"/>
      <c r="E432" s="7"/>
      <c r="F432" s="7"/>
      <c r="G432" s="6"/>
      <c r="H432" s="6"/>
      <c r="I432" s="6"/>
      <c r="J432" s="6"/>
    </row>
    <row r="433" spans="1:10" ht="12.75">
      <c r="A433" s="6"/>
      <c r="B433" s="7"/>
      <c r="C433" s="93"/>
      <c r="D433" s="92"/>
      <c r="E433" s="22"/>
      <c r="F433" s="22"/>
      <c r="G433" s="6"/>
      <c r="H433" s="6"/>
      <c r="I433" s="53"/>
      <c r="J433" s="6"/>
    </row>
    <row r="434" spans="1:10" ht="12.75">
      <c r="A434" s="6"/>
      <c r="B434" s="20"/>
      <c r="C434" s="47"/>
      <c r="D434" s="94"/>
      <c r="E434" s="22"/>
      <c r="F434" s="22"/>
      <c r="G434" s="6"/>
      <c r="H434" s="6"/>
      <c r="I434" s="18"/>
      <c r="J434" s="6"/>
    </row>
    <row r="435" spans="1:10" ht="12.75">
      <c r="A435" s="6"/>
      <c r="B435" s="92"/>
      <c r="C435" s="47"/>
      <c r="D435" s="94"/>
      <c r="E435" s="22"/>
      <c r="F435" s="22"/>
      <c r="G435" s="6"/>
      <c r="H435" s="6"/>
      <c r="I435" s="18"/>
      <c r="J435" s="6"/>
    </row>
    <row r="436" spans="1:10" ht="12.75">
      <c r="A436" s="6"/>
      <c r="B436" s="94"/>
      <c r="C436" s="47"/>
      <c r="D436" s="94"/>
      <c r="E436" s="22"/>
      <c r="F436" s="22"/>
      <c r="G436" s="6"/>
      <c r="H436" s="6"/>
      <c r="I436" s="18"/>
      <c r="J436" s="6"/>
    </row>
    <row r="437" spans="1:10" ht="12.75">
      <c r="A437" s="6"/>
      <c r="B437" s="94"/>
      <c r="C437" s="53"/>
      <c r="D437" s="53"/>
      <c r="E437" s="7"/>
      <c r="F437" s="7"/>
      <c r="G437" s="7"/>
      <c r="H437" s="53"/>
      <c r="I437" s="53"/>
      <c r="J437" s="6"/>
    </row>
    <row r="438" spans="1:10" ht="12.75">
      <c r="A438" s="6"/>
      <c r="B438" s="94"/>
      <c r="C438" s="53"/>
      <c r="D438" s="53"/>
      <c r="E438" s="7"/>
      <c r="F438" s="7"/>
      <c r="G438" s="7"/>
      <c r="H438" s="53"/>
      <c r="I438" s="53"/>
      <c r="J438" s="6"/>
    </row>
    <row r="439" spans="1:10" ht="12.75">
      <c r="A439" s="26"/>
      <c r="B439" s="94"/>
      <c r="C439" s="48"/>
      <c r="D439" s="48"/>
      <c r="E439" s="48"/>
      <c r="F439" s="48"/>
      <c r="G439" s="48"/>
      <c r="H439" s="48"/>
      <c r="I439" s="48"/>
      <c r="J439" s="48"/>
    </row>
    <row r="440" spans="1:10" ht="12.75">
      <c r="A440" s="26"/>
      <c r="B440" s="94"/>
      <c r="C440" s="94"/>
      <c r="D440" s="94"/>
      <c r="E440" s="50"/>
      <c r="F440" s="50"/>
      <c r="G440" s="6"/>
      <c r="H440" s="6"/>
      <c r="I440" s="6"/>
      <c r="J440" s="6"/>
    </row>
    <row r="441" spans="1:10" ht="12.75">
      <c r="A441" s="26"/>
      <c r="B441" s="94"/>
      <c r="C441" s="93"/>
      <c r="D441" s="18"/>
      <c r="E441" s="50"/>
      <c r="F441" s="50"/>
      <c r="G441" s="6"/>
      <c r="H441" s="6"/>
      <c r="I441" s="53"/>
      <c r="J441" s="6"/>
    </row>
    <row r="442" spans="1:10" ht="12.75">
      <c r="A442" s="26"/>
      <c r="B442" s="94"/>
      <c r="C442" s="47"/>
      <c r="D442" s="18"/>
      <c r="E442" s="50"/>
      <c r="F442" s="50"/>
      <c r="G442" s="6"/>
      <c r="H442" s="6"/>
      <c r="I442" s="6"/>
      <c r="J442" s="6"/>
    </row>
    <row r="443" spans="1:10" ht="12.75">
      <c r="A443" s="26"/>
      <c r="B443" s="53"/>
      <c r="C443" s="47"/>
      <c r="D443" s="18"/>
      <c r="E443" s="7"/>
      <c r="F443" s="7"/>
      <c r="G443" s="6"/>
      <c r="H443" s="6"/>
      <c r="I443" s="6"/>
      <c r="J443" s="6"/>
    </row>
    <row r="444" spans="1:10" ht="12.75">
      <c r="A444" s="26"/>
      <c r="B444" s="69"/>
      <c r="C444" s="47"/>
      <c r="D444" s="18"/>
      <c r="E444" s="49"/>
      <c r="F444" s="49"/>
      <c r="G444" s="6"/>
      <c r="H444" s="6"/>
      <c r="I444" s="6"/>
      <c r="J444" s="6"/>
    </row>
    <row r="445" spans="1:10" ht="12.75">
      <c r="A445" s="48"/>
      <c r="B445" s="69"/>
      <c r="C445" s="47"/>
      <c r="D445" s="18"/>
      <c r="E445" s="50"/>
      <c r="F445" s="50"/>
      <c r="G445" s="6"/>
      <c r="H445" s="6"/>
      <c r="I445" s="6"/>
      <c r="J445" s="6"/>
    </row>
    <row r="446" spans="1:10" ht="12.75">
      <c r="A446" s="9"/>
      <c r="B446" s="69"/>
      <c r="C446" s="53"/>
      <c r="D446" s="53"/>
      <c r="E446" s="7"/>
      <c r="F446" s="7"/>
      <c r="G446" s="7"/>
      <c r="H446" s="53"/>
      <c r="I446" s="53"/>
      <c r="J446" s="6"/>
    </row>
    <row r="447" spans="1:10" ht="12.75">
      <c r="A447" s="6"/>
      <c r="B447" s="69"/>
      <c r="C447" s="18"/>
      <c r="D447" s="53"/>
      <c r="E447" s="7"/>
      <c r="F447" s="7"/>
      <c r="G447" s="7"/>
      <c r="H447" s="53"/>
      <c r="I447" s="53"/>
      <c r="J447" s="6"/>
    </row>
    <row r="448" spans="1:10" ht="12.75">
      <c r="A448" s="84"/>
      <c r="B448" s="69"/>
      <c r="C448" s="48"/>
      <c r="D448" s="48"/>
      <c r="E448" s="48"/>
      <c r="F448" s="48"/>
      <c r="G448" s="48"/>
      <c r="H448" s="48"/>
      <c r="I448" s="48"/>
      <c r="J448" s="48"/>
    </row>
    <row r="449" spans="1:10" ht="12.75">
      <c r="A449" s="84"/>
      <c r="B449" s="69"/>
      <c r="C449" s="48"/>
      <c r="D449" s="48"/>
      <c r="E449" s="48"/>
      <c r="F449" s="48"/>
      <c r="G449" s="48"/>
      <c r="H449" s="48"/>
      <c r="I449" s="48"/>
      <c r="J449" s="48"/>
    </row>
    <row r="450" spans="1:10" ht="12.75">
      <c r="A450" s="84"/>
      <c r="B450" s="69"/>
      <c r="C450" s="48"/>
      <c r="D450" s="48"/>
      <c r="E450" s="48"/>
      <c r="F450" s="48"/>
      <c r="G450" s="48"/>
      <c r="H450" s="48"/>
      <c r="I450" s="48"/>
      <c r="J450" s="48"/>
    </row>
    <row r="451" spans="1:10" ht="12.75">
      <c r="A451" s="84"/>
      <c r="B451" s="69"/>
      <c r="C451" s="48"/>
      <c r="D451" s="48"/>
      <c r="E451" s="48"/>
      <c r="F451" s="48"/>
      <c r="G451" s="48"/>
      <c r="H451" s="48"/>
      <c r="I451" s="48"/>
      <c r="J451" s="48"/>
    </row>
    <row r="452" spans="1:10" ht="12.75">
      <c r="A452" s="84"/>
      <c r="B452" s="69"/>
      <c r="C452" s="53"/>
      <c r="D452" s="7"/>
      <c r="E452" s="83"/>
      <c r="F452" s="83"/>
      <c r="G452" s="6"/>
      <c r="H452" s="6"/>
      <c r="I452" s="6"/>
      <c r="J452" s="6"/>
    </row>
    <row r="453" spans="1:10" ht="12.75">
      <c r="A453" s="20"/>
      <c r="B453" s="69"/>
      <c r="C453" s="48"/>
      <c r="D453" s="48"/>
      <c r="E453" s="48"/>
      <c r="F453" s="48"/>
      <c r="G453" s="48"/>
      <c r="H453" s="48"/>
      <c r="I453" s="48"/>
      <c r="J453" s="48"/>
    </row>
    <row r="454" spans="1:10" ht="12.75">
      <c r="A454" s="84"/>
      <c r="B454" s="69"/>
      <c r="C454" s="92"/>
      <c r="D454" s="18"/>
      <c r="E454" s="50"/>
      <c r="F454" s="50"/>
      <c r="G454" s="6"/>
      <c r="H454" s="6"/>
      <c r="I454" s="6"/>
      <c r="J454" s="6"/>
    </row>
    <row r="455" spans="1:10" ht="12.75">
      <c r="A455" s="84"/>
      <c r="B455" s="94"/>
      <c r="C455" s="93"/>
      <c r="D455" s="18"/>
      <c r="E455" s="50"/>
      <c r="F455" s="50"/>
      <c r="G455" s="6"/>
      <c r="H455" s="6"/>
      <c r="I455" s="53"/>
      <c r="J455" s="6"/>
    </row>
    <row r="456" spans="1:10" ht="12.75">
      <c r="A456" s="84"/>
      <c r="B456" s="53"/>
      <c r="C456" s="47"/>
      <c r="D456" s="18"/>
      <c r="E456" s="50"/>
      <c r="F456" s="50"/>
      <c r="G456" s="6"/>
      <c r="H456" s="6"/>
      <c r="I456" s="6"/>
      <c r="J456" s="6"/>
    </row>
    <row r="457" spans="1:10" ht="12.75">
      <c r="A457" s="49"/>
      <c r="B457" s="53"/>
      <c r="C457" s="47"/>
      <c r="D457" s="18"/>
      <c r="E457" s="7"/>
      <c r="F457" s="7"/>
      <c r="G457" s="6"/>
      <c r="H457" s="6"/>
      <c r="I457" s="6"/>
      <c r="J457" s="6"/>
    </row>
    <row r="458" spans="1:10" ht="12.75">
      <c r="A458" s="52"/>
      <c r="B458" s="69"/>
      <c r="C458" s="47"/>
      <c r="D458" s="18"/>
      <c r="E458" s="49"/>
      <c r="F458" s="49"/>
      <c r="G458" s="6"/>
      <c r="H458" s="6"/>
      <c r="I458" s="6"/>
      <c r="J458" s="6"/>
    </row>
    <row r="459" spans="1:10" ht="12.75">
      <c r="A459" s="52"/>
      <c r="B459" s="69"/>
      <c r="C459" s="47"/>
      <c r="D459" s="18"/>
      <c r="E459" s="50"/>
      <c r="F459" s="50"/>
      <c r="G459" s="6"/>
      <c r="H459" s="6"/>
      <c r="I459" s="6"/>
      <c r="J459" s="6"/>
    </row>
    <row r="460" spans="1:10" ht="12.75">
      <c r="A460" s="68"/>
      <c r="B460" s="69"/>
      <c r="C460" s="53"/>
      <c r="D460" s="53"/>
      <c r="E460" s="7"/>
      <c r="F460" s="7"/>
      <c r="G460" s="7"/>
      <c r="H460" s="53"/>
      <c r="I460" s="53"/>
      <c r="J460" s="6"/>
    </row>
    <row r="461" spans="1:10" ht="12.75">
      <c r="A461" s="68"/>
      <c r="B461" s="69"/>
      <c r="C461" s="18"/>
      <c r="D461" s="53"/>
      <c r="E461" s="7"/>
      <c r="F461" s="7"/>
      <c r="G461" s="7"/>
      <c r="H461" s="53"/>
      <c r="I461" s="53"/>
      <c r="J461" s="6"/>
    </row>
    <row r="462" spans="1:10" ht="12.75">
      <c r="A462" s="52"/>
      <c r="B462" s="69"/>
      <c r="C462" s="48"/>
      <c r="D462" s="48"/>
      <c r="E462" s="48"/>
      <c r="F462" s="48"/>
      <c r="G462" s="48"/>
      <c r="H462" s="48"/>
      <c r="I462" s="48"/>
      <c r="J462" s="48"/>
    </row>
    <row r="463" spans="1:10" ht="12.75">
      <c r="A463" s="52"/>
      <c r="B463" s="69"/>
      <c r="C463" s="48"/>
      <c r="D463" s="48"/>
      <c r="E463" s="48"/>
      <c r="F463" s="48"/>
      <c r="G463" s="48"/>
      <c r="H463" s="48"/>
      <c r="I463" s="48"/>
      <c r="J463" s="48"/>
    </row>
    <row r="464" spans="1:10" ht="12.75">
      <c r="A464" s="52"/>
      <c r="B464" s="69"/>
      <c r="C464" s="48"/>
      <c r="D464" s="48"/>
      <c r="E464" s="48"/>
      <c r="F464" s="48"/>
      <c r="G464" s="48"/>
      <c r="H464" s="48"/>
      <c r="I464" s="48"/>
      <c r="J464" s="48"/>
    </row>
    <row r="465" spans="1:10" ht="12.75">
      <c r="A465" s="21"/>
      <c r="B465" s="69"/>
      <c r="C465" s="92"/>
      <c r="D465" s="18"/>
      <c r="E465" s="50"/>
      <c r="F465" s="50"/>
      <c r="G465" s="6"/>
      <c r="H465" s="6"/>
      <c r="I465" s="6"/>
      <c r="J465" s="6"/>
    </row>
    <row r="466" spans="1:10" ht="12.75">
      <c r="A466" s="21"/>
      <c r="B466" s="94"/>
      <c r="C466" s="92"/>
      <c r="D466" s="18"/>
      <c r="E466" s="50"/>
      <c r="F466" s="50"/>
      <c r="G466" s="6"/>
      <c r="H466" s="6"/>
      <c r="I466" s="6"/>
      <c r="J466" s="6"/>
    </row>
    <row r="467" spans="1:10" ht="12.75">
      <c r="A467" s="84"/>
      <c r="B467" s="53"/>
      <c r="C467" s="93"/>
      <c r="D467" s="18"/>
      <c r="E467" s="50"/>
      <c r="F467" s="50"/>
      <c r="G467" s="6"/>
      <c r="H467" s="6"/>
      <c r="I467" s="53"/>
      <c r="J467" s="6"/>
    </row>
    <row r="468" spans="1:10" ht="12.75">
      <c r="A468" s="49"/>
      <c r="B468" s="53"/>
      <c r="C468" s="47"/>
      <c r="D468" s="18"/>
      <c r="E468" s="50"/>
      <c r="F468" s="50"/>
      <c r="G468" s="6"/>
      <c r="H468" s="6"/>
      <c r="I468" s="6"/>
      <c r="J468" s="6"/>
    </row>
    <row r="469" spans="1:10" ht="12.75">
      <c r="A469" s="52"/>
      <c r="B469" s="53"/>
      <c r="C469" s="47"/>
      <c r="D469" s="18"/>
      <c r="E469" s="49"/>
      <c r="F469" s="49"/>
      <c r="G469" s="6"/>
      <c r="H469" s="6"/>
      <c r="I469" s="6"/>
      <c r="J469" s="6"/>
    </row>
    <row r="470" spans="1:10" ht="12.75">
      <c r="A470" s="21"/>
      <c r="B470" s="69"/>
      <c r="C470" s="47"/>
      <c r="D470" s="18"/>
      <c r="E470" s="7"/>
      <c r="F470" s="7"/>
      <c r="G470" s="6"/>
      <c r="H470" s="6"/>
      <c r="I470" s="6"/>
      <c r="J470" s="6"/>
    </row>
    <row r="471" spans="1:10" ht="12.75">
      <c r="A471" s="21"/>
      <c r="B471" s="69"/>
      <c r="C471" s="47"/>
      <c r="D471" s="18"/>
      <c r="E471" s="49"/>
      <c r="F471" s="49"/>
      <c r="G471" s="6"/>
      <c r="H471" s="6"/>
      <c r="I471" s="6"/>
      <c r="J471" s="6"/>
    </row>
    <row r="472" spans="1:10" ht="12.75">
      <c r="A472" s="21"/>
      <c r="B472" s="69"/>
      <c r="C472" s="47"/>
      <c r="D472" s="18"/>
      <c r="E472" s="50"/>
      <c r="F472" s="50"/>
      <c r="G472" s="6"/>
      <c r="H472" s="6"/>
      <c r="I472" s="6"/>
      <c r="J472" s="6"/>
    </row>
    <row r="473" spans="1:10" ht="12.75">
      <c r="A473" s="52"/>
      <c r="B473" s="69"/>
      <c r="C473" s="53"/>
      <c r="D473" s="53"/>
      <c r="E473" s="7"/>
      <c r="F473" s="7"/>
      <c r="G473" s="7"/>
      <c r="H473" s="53"/>
      <c r="I473" s="53"/>
      <c r="J473" s="6"/>
    </row>
    <row r="474" spans="1:10" ht="12.75">
      <c r="A474" s="52"/>
      <c r="B474" s="69"/>
      <c r="C474" s="48"/>
      <c r="D474" s="48"/>
      <c r="E474" s="48"/>
      <c r="F474" s="48"/>
      <c r="G474" s="48"/>
      <c r="H474" s="48"/>
      <c r="I474" s="48"/>
      <c r="J474" s="48"/>
    </row>
    <row r="475" spans="1:10" ht="12.75">
      <c r="A475" s="52"/>
      <c r="B475" s="69"/>
      <c r="C475" s="53"/>
      <c r="D475" s="7"/>
      <c r="E475" s="83"/>
      <c r="F475" s="83"/>
      <c r="G475" s="6"/>
      <c r="H475" s="6"/>
      <c r="I475" s="48"/>
      <c r="J475" s="48"/>
    </row>
    <row r="476" spans="1:10" ht="12.75">
      <c r="A476" s="52"/>
      <c r="B476" s="48"/>
      <c r="C476" s="48"/>
      <c r="D476" s="48"/>
      <c r="E476" s="48"/>
      <c r="F476" s="48"/>
      <c r="G476" s="48"/>
      <c r="H476" s="48"/>
      <c r="I476" s="48"/>
      <c r="J476" s="48"/>
    </row>
    <row r="477" spans="1:10" ht="12.75">
      <c r="A477" s="52"/>
      <c r="B477" s="69"/>
      <c r="C477" s="92"/>
      <c r="D477" s="18"/>
      <c r="E477" s="50"/>
      <c r="F477" s="50"/>
      <c r="G477" s="6"/>
      <c r="H477" s="6"/>
      <c r="I477" s="6"/>
      <c r="J477" s="6"/>
    </row>
    <row r="478" spans="1:10" ht="12.75">
      <c r="A478" s="52"/>
      <c r="B478" s="94"/>
      <c r="C478" s="93"/>
      <c r="D478" s="18"/>
      <c r="E478" s="50"/>
      <c r="F478" s="50"/>
      <c r="G478" s="6"/>
      <c r="H478" s="6"/>
      <c r="I478" s="53"/>
      <c r="J478" s="6"/>
    </row>
    <row r="479" spans="1:10" ht="12.75">
      <c r="A479" s="21"/>
      <c r="B479" s="53"/>
      <c r="C479" s="47"/>
      <c r="D479" s="18"/>
      <c r="E479" s="50"/>
      <c r="F479" s="50"/>
      <c r="G479" s="6"/>
      <c r="H479" s="6"/>
      <c r="I479" s="6"/>
      <c r="J479" s="6"/>
    </row>
    <row r="480" spans="1:10" ht="12.75">
      <c r="A480" s="21"/>
      <c r="B480" s="53"/>
      <c r="C480" s="47"/>
      <c r="D480" s="18"/>
      <c r="E480" s="7"/>
      <c r="F480" s="7"/>
      <c r="G480" s="6"/>
      <c r="H480" s="6"/>
      <c r="I480" s="6"/>
      <c r="J480" s="6"/>
    </row>
    <row r="481" spans="1:10" ht="12.75">
      <c r="A481" s="84"/>
      <c r="B481" s="69"/>
      <c r="C481" s="47"/>
      <c r="D481" s="18"/>
      <c r="E481" s="49"/>
      <c r="F481" s="49"/>
      <c r="G481" s="6"/>
      <c r="H481" s="6"/>
      <c r="I481" s="6"/>
      <c r="J481" s="6"/>
    </row>
    <row r="482" spans="1:10" ht="12.75">
      <c r="A482" s="49"/>
      <c r="B482" s="69"/>
      <c r="C482" s="47"/>
      <c r="D482" s="18"/>
      <c r="E482" s="50"/>
      <c r="F482" s="50"/>
      <c r="G482" s="6"/>
      <c r="H482" s="6"/>
      <c r="I482" s="6"/>
      <c r="J482" s="6"/>
    </row>
    <row r="483" spans="1:10" ht="12.75">
      <c r="A483" s="52"/>
      <c r="B483" s="69"/>
      <c r="C483" s="53"/>
      <c r="D483" s="53"/>
      <c r="E483" s="7"/>
      <c r="F483" s="7"/>
      <c r="G483" s="7"/>
      <c r="H483" s="53"/>
      <c r="I483" s="53"/>
      <c r="J483" s="6"/>
    </row>
    <row r="484" spans="1:10" ht="12.75">
      <c r="A484" s="21"/>
      <c r="B484" s="69"/>
      <c r="C484" s="53"/>
      <c r="D484" s="53"/>
      <c r="E484" s="7"/>
      <c r="F484" s="7"/>
      <c r="G484" s="7"/>
      <c r="H484" s="53"/>
      <c r="I484" s="6"/>
      <c r="J484" s="6"/>
    </row>
    <row r="485" spans="1:10" ht="12.75">
      <c r="A485" s="21"/>
      <c r="B485" s="69"/>
      <c r="C485" s="53"/>
      <c r="D485" s="7"/>
      <c r="E485" s="83"/>
      <c r="F485" s="83"/>
      <c r="G485" s="6"/>
      <c r="H485" s="6"/>
      <c r="I485" s="6"/>
      <c r="J485" s="6"/>
    </row>
    <row r="486" spans="1:10" ht="12.75">
      <c r="A486" s="21"/>
      <c r="B486" s="69"/>
      <c r="C486" s="48"/>
      <c r="D486" s="48"/>
      <c r="E486" s="48"/>
      <c r="F486" s="48"/>
      <c r="G486" s="48"/>
      <c r="H486" s="48"/>
      <c r="I486" s="48"/>
      <c r="J486" s="48"/>
    </row>
    <row r="487" spans="1:10" ht="12.75">
      <c r="A487" s="52"/>
      <c r="B487" s="69"/>
      <c r="C487" s="18"/>
      <c r="D487" s="18"/>
      <c r="E487" s="18"/>
      <c r="F487" s="18"/>
      <c r="G487" s="9"/>
      <c r="H487" s="9"/>
      <c r="I487" s="9"/>
      <c r="J487" s="9"/>
    </row>
    <row r="488" spans="1:10" ht="12.75">
      <c r="A488" s="52"/>
      <c r="B488" s="94"/>
      <c r="C488" s="93"/>
      <c r="D488" s="53"/>
      <c r="E488" s="83"/>
      <c r="F488" s="50"/>
      <c r="G488" s="6"/>
      <c r="H488" s="6"/>
      <c r="I488" s="53"/>
      <c r="J488" s="6"/>
    </row>
    <row r="489" spans="1:10" ht="12.75">
      <c r="A489" s="52"/>
      <c r="B489" s="69"/>
      <c r="C489" s="95"/>
      <c r="D489" s="53"/>
      <c r="E489" s="83"/>
      <c r="F489" s="50"/>
      <c r="G489" s="6"/>
      <c r="H489" s="6"/>
      <c r="I489" s="53"/>
      <c r="J489" s="6"/>
    </row>
    <row r="490" spans="1:10" ht="12.75">
      <c r="A490" s="52"/>
      <c r="B490" s="53"/>
      <c r="C490" s="47"/>
      <c r="D490" s="18"/>
      <c r="E490" s="50"/>
      <c r="F490" s="50"/>
      <c r="G490" s="6"/>
      <c r="H490" s="6"/>
      <c r="I490" s="6"/>
      <c r="J490" s="6"/>
    </row>
    <row r="491" spans="1:10" ht="12.75">
      <c r="A491" s="21"/>
      <c r="B491" s="53"/>
      <c r="C491" s="47"/>
      <c r="D491" s="18"/>
      <c r="E491" s="7"/>
      <c r="F491" s="7"/>
      <c r="G491" s="6"/>
      <c r="H491" s="6"/>
      <c r="I491" s="6"/>
      <c r="J491" s="6"/>
    </row>
    <row r="492" spans="1:10" ht="12.75">
      <c r="A492" s="84"/>
      <c r="B492" s="69"/>
      <c r="C492" s="47"/>
      <c r="D492" s="18"/>
      <c r="E492" s="50"/>
      <c r="F492" s="50"/>
      <c r="G492" s="6"/>
      <c r="H492" s="6"/>
      <c r="I492" s="6"/>
      <c r="J492" s="6"/>
    </row>
    <row r="493" spans="1:10" ht="12.75">
      <c r="A493" s="84"/>
      <c r="B493" s="69"/>
      <c r="C493" s="47"/>
      <c r="D493" s="18"/>
      <c r="E493" s="7"/>
      <c r="F493" s="7"/>
      <c r="G493" s="6"/>
      <c r="H493" s="6"/>
      <c r="I493" s="6"/>
      <c r="J493" s="6"/>
    </row>
    <row r="494" spans="1:10" ht="12.75">
      <c r="A494" s="52"/>
      <c r="B494" s="69"/>
      <c r="C494" s="47"/>
      <c r="D494" s="18"/>
      <c r="E494" s="50"/>
      <c r="F494" s="50"/>
      <c r="G494" s="6"/>
      <c r="H494" s="6"/>
      <c r="I494" s="6"/>
      <c r="J494" s="6"/>
    </row>
    <row r="495" spans="1:10" ht="12.75">
      <c r="A495" s="49"/>
      <c r="B495" s="69"/>
      <c r="C495" s="47"/>
      <c r="D495" s="18"/>
      <c r="E495" s="50"/>
      <c r="F495" s="50"/>
      <c r="G495" s="6"/>
      <c r="H495" s="6"/>
      <c r="I495" s="6"/>
      <c r="J495" s="6"/>
    </row>
    <row r="496" spans="1:10" ht="12.75">
      <c r="A496" s="52"/>
      <c r="B496" s="69"/>
      <c r="C496" s="47"/>
      <c r="D496" s="18"/>
      <c r="E496" s="50"/>
      <c r="F496" s="50"/>
      <c r="G496" s="6"/>
      <c r="H496" s="6"/>
      <c r="I496" s="6"/>
      <c r="J496" s="6"/>
    </row>
    <row r="497" spans="1:10" ht="12.75">
      <c r="A497" s="21"/>
      <c r="B497" s="69"/>
      <c r="C497" s="47"/>
      <c r="D497" s="18"/>
      <c r="E497" s="50"/>
      <c r="F497" s="50"/>
      <c r="G497" s="6"/>
      <c r="H497" s="6"/>
      <c r="I497" s="6"/>
      <c r="J497" s="6"/>
    </row>
    <row r="498" spans="1:10" ht="12.75">
      <c r="A498" s="21"/>
      <c r="B498" s="69"/>
      <c r="C498" s="47"/>
      <c r="D498" s="18"/>
      <c r="E498" s="50"/>
      <c r="F498" s="50"/>
      <c r="G498" s="6"/>
      <c r="H498" s="6"/>
      <c r="I498" s="6"/>
      <c r="J498" s="6"/>
    </row>
    <row r="499" spans="1:10" ht="12.75">
      <c r="A499" s="21"/>
      <c r="B499" s="69"/>
      <c r="C499" s="47"/>
      <c r="D499" s="18"/>
      <c r="E499" s="50"/>
      <c r="F499" s="50"/>
      <c r="G499" s="6"/>
      <c r="H499" s="6"/>
      <c r="I499" s="6"/>
      <c r="J499" s="6"/>
    </row>
    <row r="500" spans="1:10" ht="12.75">
      <c r="A500" s="52"/>
      <c r="B500" s="69"/>
      <c r="C500" s="47"/>
      <c r="D500" s="18"/>
      <c r="E500" s="50"/>
      <c r="F500" s="50"/>
      <c r="G500" s="6"/>
      <c r="H500" s="6"/>
      <c r="I500" s="6"/>
      <c r="J500" s="6"/>
    </row>
    <row r="501" spans="1:10" ht="12.75">
      <c r="A501" s="48"/>
      <c r="B501" s="69"/>
      <c r="C501" s="47"/>
      <c r="D501" s="18"/>
      <c r="E501" s="50"/>
      <c r="F501" s="50"/>
      <c r="G501" s="6"/>
      <c r="H501" s="6"/>
      <c r="I501" s="6"/>
      <c r="J501" s="6"/>
    </row>
    <row r="502" spans="1:10" ht="12.75">
      <c r="A502" s="21"/>
      <c r="B502" s="69"/>
      <c r="C502" s="47"/>
      <c r="D502" s="18"/>
      <c r="E502" s="50"/>
      <c r="F502" s="50"/>
      <c r="G502" s="6"/>
      <c r="H502" s="6"/>
      <c r="I502" s="6"/>
      <c r="J502" s="6"/>
    </row>
    <row r="503" spans="1:10" ht="12.75">
      <c r="A503" s="21"/>
      <c r="B503" s="69"/>
      <c r="C503" s="47"/>
      <c r="D503" s="18"/>
      <c r="E503" s="50"/>
      <c r="F503" s="50"/>
      <c r="G503" s="6"/>
      <c r="H503" s="6"/>
      <c r="I503" s="6"/>
      <c r="J503" s="6"/>
    </row>
    <row r="504" spans="1:10" ht="12.75">
      <c r="A504" s="84"/>
      <c r="B504" s="69"/>
      <c r="C504" s="47"/>
      <c r="D504" s="18"/>
      <c r="E504" s="50"/>
      <c r="F504" s="50"/>
      <c r="G504" s="6"/>
      <c r="H504" s="6"/>
      <c r="I504" s="6"/>
      <c r="J504" s="6"/>
    </row>
    <row r="505" spans="1:10" ht="12.75">
      <c r="A505" s="49"/>
      <c r="B505" s="69"/>
      <c r="C505" s="53"/>
      <c r="D505" s="53"/>
      <c r="E505" s="7"/>
      <c r="F505" s="7"/>
      <c r="G505" s="7"/>
      <c r="H505" s="53"/>
      <c r="I505" s="53"/>
      <c r="J505" s="6"/>
    </row>
    <row r="506" spans="1:10" ht="12.75">
      <c r="A506" s="52"/>
      <c r="B506" s="69"/>
      <c r="C506" s="48"/>
      <c r="D506" s="48"/>
      <c r="E506" s="48"/>
      <c r="F506" s="48"/>
      <c r="G506" s="48"/>
      <c r="H506" s="48"/>
      <c r="I506" s="48"/>
      <c r="J506" s="48"/>
    </row>
    <row r="507" spans="1:10" ht="12.75">
      <c r="A507" s="21"/>
      <c r="B507" s="69"/>
      <c r="C507" s="53"/>
      <c r="D507" s="7"/>
      <c r="E507" s="83"/>
      <c r="F507" s="83"/>
      <c r="G507" s="6"/>
      <c r="H507" s="6"/>
      <c r="I507" s="6"/>
      <c r="J507" s="6"/>
    </row>
    <row r="508" spans="1:10" ht="12.75">
      <c r="A508" s="21"/>
      <c r="B508" s="69"/>
      <c r="C508" s="48"/>
      <c r="D508" s="48"/>
      <c r="E508" s="48"/>
      <c r="F508" s="48"/>
      <c r="G508" s="48"/>
      <c r="H508" s="48"/>
      <c r="I508" s="48"/>
      <c r="J508" s="48"/>
    </row>
    <row r="509" spans="1:10" ht="12.75">
      <c r="A509" s="21"/>
      <c r="B509" s="69"/>
      <c r="C509" s="48"/>
      <c r="D509" s="48"/>
      <c r="E509" s="48"/>
      <c r="F509" s="48"/>
      <c r="G509" s="48"/>
      <c r="H509" s="48"/>
      <c r="I509" s="48"/>
      <c r="J509" s="48"/>
    </row>
    <row r="510" spans="1:10" ht="12.75">
      <c r="A510" s="52"/>
      <c r="B510" s="94"/>
      <c r="C510" s="93"/>
      <c r="D510" s="53"/>
      <c r="E510" s="83"/>
      <c r="F510" s="50"/>
      <c r="G510" s="6"/>
      <c r="H510" s="6"/>
      <c r="I510" s="53"/>
      <c r="J510" s="6"/>
    </row>
    <row r="511" spans="1:10" ht="12.75">
      <c r="A511" s="52"/>
      <c r="B511" s="94"/>
      <c r="C511" s="95"/>
      <c r="D511" s="53"/>
      <c r="E511" s="83"/>
      <c r="F511" s="50"/>
      <c r="G511" s="6"/>
      <c r="H511" s="6"/>
      <c r="I511" s="53"/>
      <c r="J511" s="6"/>
    </row>
    <row r="512" spans="1:10" ht="12.75">
      <c r="A512" s="67"/>
      <c r="B512" s="53"/>
      <c r="C512" s="47"/>
      <c r="D512" s="18"/>
      <c r="E512" s="50"/>
      <c r="F512" s="50"/>
      <c r="G512" s="6"/>
      <c r="H512" s="6"/>
      <c r="I512" s="6"/>
      <c r="J512" s="6"/>
    </row>
    <row r="513" spans="1:10" ht="12.75">
      <c r="A513" s="21"/>
      <c r="B513" s="53"/>
      <c r="C513" s="47"/>
      <c r="D513" s="18"/>
      <c r="E513" s="7"/>
      <c r="F513" s="7"/>
      <c r="G513" s="6"/>
      <c r="H513" s="6"/>
      <c r="I513" s="6"/>
      <c r="J513" s="6"/>
    </row>
    <row r="514" spans="1:10" ht="12.75">
      <c r="A514" s="21"/>
      <c r="B514" s="69"/>
      <c r="C514" s="47"/>
      <c r="D514" s="18"/>
      <c r="E514" s="50"/>
      <c r="F514" s="50"/>
      <c r="G514" s="6"/>
      <c r="H514" s="6"/>
      <c r="I514" s="6"/>
      <c r="J514" s="6"/>
    </row>
    <row r="515" spans="1:10" ht="12.75">
      <c r="A515" s="84"/>
      <c r="B515" s="69"/>
      <c r="C515" s="47"/>
      <c r="D515" s="18"/>
      <c r="E515" s="7"/>
      <c r="F515" s="7"/>
      <c r="G515" s="6"/>
      <c r="H515" s="6"/>
      <c r="I515" s="6"/>
      <c r="J515" s="6"/>
    </row>
    <row r="516" spans="1:10" ht="12.75">
      <c r="A516" s="49"/>
      <c r="B516" s="69"/>
      <c r="C516" s="47"/>
      <c r="D516" s="18"/>
      <c r="E516" s="50"/>
      <c r="F516" s="50"/>
      <c r="G516" s="6"/>
      <c r="H516" s="6"/>
      <c r="I516" s="6"/>
      <c r="J516" s="6"/>
    </row>
    <row r="517" spans="1:10" ht="12.75">
      <c r="A517" s="52"/>
      <c r="B517" s="69"/>
      <c r="C517" s="47"/>
      <c r="D517" s="18"/>
      <c r="E517" s="50"/>
      <c r="F517" s="50"/>
      <c r="G517" s="6"/>
      <c r="H517" s="6"/>
      <c r="I517" s="6"/>
      <c r="J517" s="6"/>
    </row>
    <row r="518" spans="1:10" ht="12.75">
      <c r="A518" s="21"/>
      <c r="B518" s="69"/>
      <c r="C518" s="47"/>
      <c r="D518" s="18"/>
      <c r="E518" s="50"/>
      <c r="F518" s="50"/>
      <c r="G518" s="6"/>
      <c r="H518" s="6"/>
      <c r="I518" s="6"/>
      <c r="J518" s="6"/>
    </row>
    <row r="519" spans="1:10" ht="12.75">
      <c r="A519" s="21"/>
      <c r="B519" s="69"/>
      <c r="C519" s="47"/>
      <c r="D519" s="18"/>
      <c r="E519" s="50"/>
      <c r="F519" s="50"/>
      <c r="G519" s="6"/>
      <c r="H519" s="6"/>
      <c r="I519" s="6"/>
      <c r="J519" s="6"/>
    </row>
    <row r="520" spans="1:10" ht="12.75">
      <c r="A520" s="21"/>
      <c r="B520" s="69"/>
      <c r="C520" s="47"/>
      <c r="D520" s="18"/>
      <c r="E520" s="50"/>
      <c r="F520" s="50"/>
      <c r="G520" s="6"/>
      <c r="H520" s="6"/>
      <c r="I520" s="6"/>
      <c r="J520" s="6"/>
    </row>
    <row r="521" spans="1:10" ht="12.75">
      <c r="A521" s="21"/>
      <c r="B521" s="69"/>
      <c r="C521" s="47"/>
      <c r="D521" s="18"/>
      <c r="E521" s="50"/>
      <c r="F521" s="50"/>
      <c r="G521" s="6"/>
      <c r="H521" s="6"/>
      <c r="I521" s="6"/>
      <c r="J521" s="6"/>
    </row>
    <row r="522" spans="1:10" ht="12.75">
      <c r="A522" s="21"/>
      <c r="B522" s="69"/>
      <c r="C522" s="47"/>
      <c r="D522" s="18"/>
      <c r="E522" s="50"/>
      <c r="F522" s="50"/>
      <c r="G522" s="6"/>
      <c r="H522" s="6"/>
      <c r="I522" s="6"/>
      <c r="J522" s="6"/>
    </row>
    <row r="523" spans="1:10" ht="12.75">
      <c r="A523" s="21"/>
      <c r="B523" s="69"/>
      <c r="C523" s="47"/>
      <c r="D523" s="18"/>
      <c r="E523" s="50"/>
      <c r="F523" s="50"/>
      <c r="G523" s="6"/>
      <c r="H523" s="6"/>
      <c r="I523" s="6"/>
      <c r="J523" s="6"/>
    </row>
    <row r="524" spans="1:10" ht="12.75">
      <c r="A524" s="21"/>
      <c r="B524" s="69"/>
      <c r="C524" s="47"/>
      <c r="D524" s="18"/>
      <c r="E524" s="50"/>
      <c r="F524" s="50"/>
      <c r="G524" s="6"/>
      <c r="H524" s="6"/>
      <c r="I524" s="6"/>
      <c r="J524" s="6"/>
    </row>
    <row r="525" spans="1:10" ht="12.75">
      <c r="A525" s="21"/>
      <c r="B525" s="69"/>
      <c r="C525" s="53"/>
      <c r="D525" s="53"/>
      <c r="E525" s="7"/>
      <c r="F525" s="7"/>
      <c r="G525" s="7"/>
      <c r="H525" s="53"/>
      <c r="I525" s="53"/>
      <c r="J525" s="6"/>
    </row>
    <row r="526" spans="1:10" ht="12.75">
      <c r="A526" s="21"/>
      <c r="B526" s="69"/>
      <c r="C526" s="48"/>
      <c r="D526" s="48"/>
      <c r="E526" s="48"/>
      <c r="F526" s="48"/>
      <c r="G526" s="48"/>
      <c r="H526" s="48"/>
      <c r="I526" s="48"/>
      <c r="J526" s="48"/>
    </row>
    <row r="527" spans="1:10" ht="12.75">
      <c r="A527" s="21"/>
      <c r="B527" s="69"/>
      <c r="C527" s="53"/>
      <c r="D527" s="7"/>
      <c r="E527" s="83"/>
      <c r="F527" s="83"/>
      <c r="G527" s="6"/>
      <c r="H527" s="6"/>
      <c r="I527" s="6"/>
      <c r="J527" s="6"/>
    </row>
    <row r="528" spans="1:10" ht="12.75">
      <c r="A528" s="21"/>
      <c r="B528" s="69"/>
      <c r="C528" s="48"/>
      <c r="D528" s="48"/>
      <c r="E528" s="48"/>
      <c r="F528" s="48"/>
      <c r="G528" s="48"/>
      <c r="H528" s="48"/>
      <c r="I528" s="48"/>
      <c r="J528" s="48"/>
    </row>
    <row r="529" spans="1:10" ht="12.75">
      <c r="A529" s="21"/>
      <c r="B529" s="69"/>
      <c r="C529" s="48"/>
      <c r="D529" s="48"/>
      <c r="E529" s="48"/>
      <c r="F529" s="48"/>
      <c r="G529" s="48"/>
      <c r="H529" s="48"/>
      <c r="I529" s="48"/>
      <c r="J529" s="48"/>
    </row>
    <row r="530" spans="1:10" ht="12.75">
      <c r="A530" s="21"/>
      <c r="B530" s="94"/>
      <c r="C530" s="93"/>
      <c r="D530" s="18"/>
      <c r="E530" s="50"/>
      <c r="F530" s="50"/>
      <c r="G530" s="6"/>
      <c r="H530" s="6"/>
      <c r="I530" s="53"/>
      <c r="J530" s="6"/>
    </row>
    <row r="531" spans="1:10" ht="12.75">
      <c r="A531" s="21"/>
      <c r="B531" s="94"/>
      <c r="C531" s="47"/>
      <c r="D531" s="18"/>
      <c r="E531" s="50"/>
      <c r="F531" s="50"/>
      <c r="G531" s="6"/>
      <c r="H531" s="6"/>
      <c r="I531" s="18"/>
      <c r="J531" s="6"/>
    </row>
    <row r="532" spans="1:10" ht="12.75">
      <c r="A532" s="52"/>
      <c r="B532" s="53"/>
      <c r="C532" s="47"/>
      <c r="D532" s="18"/>
      <c r="E532" s="50"/>
      <c r="F532" s="50"/>
      <c r="G532" s="6"/>
      <c r="H532" s="6"/>
      <c r="I532" s="6"/>
      <c r="J532" s="6"/>
    </row>
    <row r="533" spans="1:10" ht="12.75">
      <c r="A533" s="52"/>
      <c r="B533" s="53"/>
      <c r="C533" s="47"/>
      <c r="D533" s="18"/>
      <c r="E533" s="7"/>
      <c r="F533" s="7"/>
      <c r="G533" s="6"/>
      <c r="H533" s="6"/>
      <c r="I533" s="6"/>
      <c r="J533" s="6"/>
    </row>
    <row r="534" spans="1:10" ht="12.75">
      <c r="A534" s="52"/>
      <c r="B534" s="69"/>
      <c r="C534" s="47"/>
      <c r="D534" s="18"/>
      <c r="E534" s="49"/>
      <c r="F534" s="49"/>
      <c r="G534" s="6"/>
      <c r="H534" s="6"/>
      <c r="I534" s="6"/>
      <c r="J534" s="6"/>
    </row>
    <row r="535" spans="1:10" ht="12.75">
      <c r="A535" s="21"/>
      <c r="B535" s="69"/>
      <c r="C535" s="47"/>
      <c r="D535" s="18"/>
      <c r="E535" s="50"/>
      <c r="F535" s="50"/>
      <c r="G535" s="6"/>
      <c r="H535" s="6"/>
      <c r="I535" s="6"/>
      <c r="J535" s="6"/>
    </row>
    <row r="536" spans="1:10" ht="12.75">
      <c r="A536" s="21"/>
      <c r="B536" s="69"/>
      <c r="C536" s="53"/>
      <c r="D536" s="53"/>
      <c r="E536" s="7"/>
      <c r="F536" s="7"/>
      <c r="G536" s="7"/>
      <c r="H536" s="53"/>
      <c r="I536" s="53"/>
      <c r="J536" s="6"/>
    </row>
    <row r="537" spans="1:10" ht="12.75">
      <c r="A537" s="84"/>
      <c r="B537" s="69"/>
      <c r="C537" s="48"/>
      <c r="D537" s="48"/>
      <c r="E537" s="48"/>
      <c r="F537" s="48"/>
      <c r="G537" s="48"/>
      <c r="H537" s="53"/>
      <c r="I537" s="53"/>
      <c r="J537" s="6"/>
    </row>
    <row r="538" spans="1:10" ht="12.75">
      <c r="A538" s="49"/>
      <c r="B538" s="69"/>
      <c r="C538" s="48"/>
      <c r="D538" s="48"/>
      <c r="E538" s="48"/>
      <c r="F538" s="48"/>
      <c r="G538" s="48"/>
      <c r="H538" s="53"/>
      <c r="I538" s="6"/>
      <c r="J538" s="6"/>
    </row>
    <row r="539" spans="1:10" ht="12.75">
      <c r="A539" s="52"/>
      <c r="B539" s="69"/>
      <c r="C539" s="53"/>
      <c r="D539" s="7"/>
      <c r="E539" s="83"/>
      <c r="F539" s="83"/>
      <c r="G539" s="6"/>
      <c r="H539" s="6"/>
      <c r="I539" s="6"/>
      <c r="J539" s="6"/>
    </row>
    <row r="540" spans="1:10" ht="12.75">
      <c r="A540" s="21"/>
      <c r="B540" s="69"/>
      <c r="C540" s="48"/>
      <c r="D540" s="48"/>
      <c r="E540" s="48"/>
      <c r="F540" s="48"/>
      <c r="G540" s="48"/>
      <c r="H540" s="48"/>
      <c r="I540" s="48"/>
      <c r="J540" s="48"/>
    </row>
    <row r="541" spans="1:10" ht="12.75">
      <c r="A541" s="21"/>
      <c r="B541" s="69"/>
      <c r="C541" s="53"/>
      <c r="D541" s="96"/>
      <c r="E541" s="96"/>
      <c r="F541" s="96"/>
      <c r="G541" s="6"/>
      <c r="H541" s="6"/>
      <c r="I541" s="6"/>
      <c r="J541" s="9"/>
    </row>
    <row r="542" spans="1:10" ht="12.75">
      <c r="A542" s="21"/>
      <c r="B542" s="94"/>
      <c r="C542" s="93"/>
      <c r="D542" s="18"/>
      <c r="E542" s="50"/>
      <c r="F542" s="50"/>
      <c r="G542" s="6"/>
      <c r="H542" s="6"/>
      <c r="I542" s="53"/>
      <c r="J542" s="6"/>
    </row>
    <row r="543" spans="1:10" ht="12.75">
      <c r="A543" s="21"/>
      <c r="B543" s="69"/>
      <c r="C543" s="47"/>
      <c r="D543" s="18"/>
      <c r="E543" s="50"/>
      <c r="F543" s="50"/>
      <c r="G543" s="6"/>
      <c r="H543" s="6"/>
      <c r="I543" s="18"/>
      <c r="J543" s="6"/>
    </row>
    <row r="544" spans="1:10" ht="12.75">
      <c r="A544" s="21"/>
      <c r="B544" s="53"/>
      <c r="C544" s="47"/>
      <c r="D544" s="18"/>
      <c r="E544" s="50"/>
      <c r="F544" s="50"/>
      <c r="G544" s="6"/>
      <c r="H544" s="6"/>
      <c r="I544" s="6"/>
      <c r="J544" s="6"/>
    </row>
    <row r="545" spans="1:10" ht="12.75">
      <c r="A545" s="21"/>
      <c r="B545" s="53"/>
      <c r="C545" s="47"/>
      <c r="D545" s="18"/>
      <c r="E545" s="7"/>
      <c r="F545" s="7"/>
      <c r="G545" s="6"/>
      <c r="H545" s="6"/>
      <c r="I545" s="6"/>
      <c r="J545" s="6"/>
    </row>
    <row r="546" spans="1:10" ht="12.75">
      <c r="A546" s="21"/>
      <c r="B546" s="69"/>
      <c r="C546" s="47"/>
      <c r="D546" s="18"/>
      <c r="E546" s="49"/>
      <c r="F546" s="49"/>
      <c r="G546" s="6"/>
      <c r="H546" s="6"/>
      <c r="I546" s="6"/>
      <c r="J546" s="6"/>
    </row>
    <row r="547" spans="1:10" ht="12.75">
      <c r="A547" s="21"/>
      <c r="B547" s="69"/>
      <c r="C547" s="47"/>
      <c r="D547" s="18"/>
      <c r="E547" s="50"/>
      <c r="F547" s="50"/>
      <c r="G547" s="6"/>
      <c r="H547" s="6"/>
      <c r="I547" s="18"/>
      <c r="J547" s="6"/>
    </row>
    <row r="548" spans="1:10" ht="12.75">
      <c r="A548" s="21"/>
      <c r="B548" s="69"/>
      <c r="C548" s="53"/>
      <c r="D548" s="53"/>
      <c r="E548" s="7"/>
      <c r="F548" s="7"/>
      <c r="G548" s="7"/>
      <c r="H548" s="53"/>
      <c r="I548" s="53"/>
      <c r="J548" s="6"/>
    </row>
    <row r="549" spans="1:10" ht="12.75">
      <c r="A549" s="21"/>
      <c r="B549" s="69"/>
      <c r="C549" s="48"/>
      <c r="D549" s="48"/>
      <c r="E549" s="48"/>
      <c r="F549" s="48"/>
      <c r="G549" s="48"/>
      <c r="H549" s="48"/>
      <c r="I549" s="48"/>
      <c r="J549" s="48"/>
    </row>
    <row r="550" spans="1:10" ht="12.75">
      <c r="A550" s="21"/>
      <c r="B550" s="69"/>
      <c r="C550" s="48"/>
      <c r="D550" s="48"/>
      <c r="E550" s="48"/>
      <c r="F550" s="48"/>
      <c r="G550" s="48"/>
      <c r="H550" s="53"/>
      <c r="I550" s="53"/>
      <c r="J550" s="6"/>
    </row>
    <row r="551" spans="1:10" ht="12.75">
      <c r="A551" s="21"/>
      <c r="B551" s="69"/>
      <c r="C551" s="53"/>
      <c r="D551" s="7"/>
      <c r="E551" s="83"/>
      <c r="F551" s="83"/>
      <c r="G551" s="6"/>
      <c r="H551" s="6"/>
      <c r="I551" s="6"/>
      <c r="J551" s="6"/>
    </row>
    <row r="552" spans="1:10" ht="12.75">
      <c r="A552" s="52"/>
      <c r="B552" s="69"/>
      <c r="C552" s="48"/>
      <c r="D552" s="48"/>
      <c r="E552" s="48"/>
      <c r="F552" s="48"/>
      <c r="G552" s="48"/>
      <c r="H552" s="48"/>
      <c r="I552" s="48"/>
      <c r="J552" s="48"/>
    </row>
    <row r="553" spans="1:10" ht="12.75">
      <c r="A553" s="52"/>
      <c r="B553" s="69"/>
      <c r="C553" s="18"/>
      <c r="D553" s="18"/>
      <c r="E553" s="18"/>
      <c r="F553" s="18"/>
      <c r="G553" s="6"/>
      <c r="H553" s="6"/>
      <c r="I553" s="6"/>
      <c r="J553" s="7"/>
    </row>
    <row r="554" spans="1:10" ht="12.75">
      <c r="A554" s="52"/>
      <c r="B554" s="94"/>
      <c r="C554" s="93"/>
      <c r="D554" s="18"/>
      <c r="E554" s="50"/>
      <c r="F554" s="50"/>
      <c r="G554" s="6"/>
      <c r="H554" s="6"/>
      <c r="I554" s="53"/>
      <c r="J554" s="6"/>
    </row>
    <row r="555" spans="1:10" ht="12.75">
      <c r="A555" s="21"/>
      <c r="B555" s="69"/>
      <c r="C555" s="47"/>
      <c r="D555" s="18"/>
      <c r="E555" s="50"/>
      <c r="F555" s="50"/>
      <c r="G555" s="6"/>
      <c r="H555" s="6"/>
      <c r="I555" s="18"/>
      <c r="J555" s="6"/>
    </row>
    <row r="556" spans="1:10" ht="12.75">
      <c r="A556" s="21"/>
      <c r="B556" s="53"/>
      <c r="C556" s="47"/>
      <c r="D556" s="18"/>
      <c r="E556" s="50"/>
      <c r="F556" s="50"/>
      <c r="G556" s="6"/>
      <c r="H556" s="6"/>
      <c r="I556" s="6"/>
      <c r="J556" s="6"/>
    </row>
    <row r="557" spans="1:10" ht="12.75">
      <c r="A557" s="84"/>
      <c r="B557" s="53"/>
      <c r="C557" s="47"/>
      <c r="D557" s="18"/>
      <c r="E557" s="7"/>
      <c r="F557" s="7"/>
      <c r="G557" s="6"/>
      <c r="H557" s="6"/>
      <c r="I557" s="6"/>
      <c r="J557" s="6"/>
    </row>
    <row r="558" spans="1:10" ht="12.75">
      <c r="A558" s="49"/>
      <c r="B558" s="69"/>
      <c r="C558" s="47"/>
      <c r="D558" s="18"/>
      <c r="E558" s="49"/>
      <c r="F558" s="49"/>
      <c r="G558" s="6"/>
      <c r="H558" s="6"/>
      <c r="I558" s="6"/>
      <c r="J558" s="6"/>
    </row>
    <row r="559" spans="1:10" ht="12.75">
      <c r="A559" s="52"/>
      <c r="B559" s="69"/>
      <c r="C559" s="47"/>
      <c r="D559" s="18"/>
      <c r="E559" s="50"/>
      <c r="F559" s="50"/>
      <c r="G559" s="6"/>
      <c r="H559" s="6"/>
      <c r="I559" s="18"/>
      <c r="J559" s="6"/>
    </row>
    <row r="560" spans="1:10" ht="12.75">
      <c r="A560" s="21"/>
      <c r="B560" s="69"/>
      <c r="C560" s="53"/>
      <c r="D560" s="53"/>
      <c r="E560" s="7"/>
      <c r="F560" s="7"/>
      <c r="G560" s="7"/>
      <c r="H560" s="53"/>
      <c r="I560" s="53"/>
      <c r="J560" s="6"/>
    </row>
    <row r="561" spans="1:10" ht="12.75">
      <c r="A561" s="21"/>
      <c r="B561" s="69"/>
      <c r="C561" s="48"/>
      <c r="D561" s="48"/>
      <c r="E561" s="48"/>
      <c r="F561" s="48"/>
      <c r="G561" s="48"/>
      <c r="H561" s="48"/>
      <c r="I561" s="48"/>
      <c r="J561" s="48"/>
    </row>
    <row r="562" spans="1:10" ht="12.75">
      <c r="A562" s="21"/>
      <c r="B562" s="69"/>
      <c r="C562" s="48"/>
      <c r="D562" s="48"/>
      <c r="E562" s="48"/>
      <c r="F562" s="48"/>
      <c r="G562" s="48"/>
      <c r="H562" s="53"/>
      <c r="I562" s="48"/>
      <c r="J562" s="48"/>
    </row>
    <row r="563" spans="1:10" ht="12.75">
      <c r="A563" s="52"/>
      <c r="B563" s="69"/>
      <c r="C563" s="53"/>
      <c r="D563" s="7"/>
      <c r="E563" s="83"/>
      <c r="F563" s="83"/>
      <c r="G563" s="6"/>
      <c r="H563" s="6"/>
      <c r="I563" s="6"/>
      <c r="J563" s="6"/>
    </row>
    <row r="564" spans="1:10" ht="12.75">
      <c r="A564" s="52"/>
      <c r="B564" s="69"/>
      <c r="C564" s="48"/>
      <c r="D564" s="48"/>
      <c r="E564" s="48"/>
      <c r="F564" s="48"/>
      <c r="G564" s="48"/>
      <c r="H564" s="48"/>
      <c r="I564" s="48"/>
      <c r="J564" s="48"/>
    </row>
    <row r="565" spans="1:10" ht="12.75">
      <c r="A565" s="52"/>
      <c r="B565" s="69"/>
      <c r="C565" s="7"/>
      <c r="D565" s="7"/>
      <c r="E565" s="53"/>
      <c r="F565" s="53"/>
      <c r="G565" s="6"/>
      <c r="H565" s="6"/>
      <c r="I565" s="6"/>
      <c r="J565" s="6"/>
    </row>
    <row r="566" spans="1:10" ht="12.75">
      <c r="A566" s="69"/>
      <c r="B566" s="94"/>
      <c r="C566" s="93"/>
      <c r="D566" s="18"/>
      <c r="E566" s="50"/>
      <c r="F566" s="50"/>
      <c r="G566" s="6"/>
      <c r="H566" s="6"/>
      <c r="I566" s="53"/>
      <c r="J566" s="6"/>
    </row>
    <row r="567" spans="1:10" ht="12.75">
      <c r="A567" s="21"/>
      <c r="B567" s="20"/>
      <c r="C567" s="47"/>
      <c r="D567" s="18"/>
      <c r="E567" s="50"/>
      <c r="F567" s="50"/>
      <c r="G567" s="6"/>
      <c r="H567" s="6"/>
      <c r="I567" s="18"/>
      <c r="J567" s="6"/>
    </row>
    <row r="568" spans="1:10" ht="12.75">
      <c r="A568" s="21"/>
      <c r="B568" s="53"/>
      <c r="C568" s="47"/>
      <c r="D568" s="18"/>
      <c r="E568" s="50"/>
      <c r="F568" s="50"/>
      <c r="G568" s="6"/>
      <c r="H568" s="6"/>
      <c r="I568" s="6"/>
      <c r="J568" s="6"/>
    </row>
    <row r="569" spans="1:10" ht="12.75">
      <c r="A569" s="84"/>
      <c r="B569" s="53"/>
      <c r="C569" s="47"/>
      <c r="D569" s="18"/>
      <c r="E569" s="7"/>
      <c r="F569" s="7"/>
      <c r="G569" s="6"/>
      <c r="H569" s="6"/>
      <c r="I569" s="6"/>
      <c r="J569" s="6"/>
    </row>
    <row r="570" spans="1:10" ht="12.75">
      <c r="A570" s="49"/>
      <c r="B570" s="69"/>
      <c r="C570" s="47"/>
      <c r="D570" s="18"/>
      <c r="E570" s="49"/>
      <c r="F570" s="49"/>
      <c r="G570" s="6"/>
      <c r="H570" s="6"/>
      <c r="I570" s="6"/>
      <c r="J570" s="6"/>
    </row>
    <row r="571" spans="1:10" ht="12.75">
      <c r="A571" s="52"/>
      <c r="B571" s="69"/>
      <c r="C571" s="47"/>
      <c r="D571" s="18"/>
      <c r="E571" s="50"/>
      <c r="F571" s="50"/>
      <c r="G571" s="6"/>
      <c r="H571" s="6"/>
      <c r="I571" s="18"/>
      <c r="J571" s="6"/>
    </row>
    <row r="572" spans="1:10" ht="12.75">
      <c r="A572" s="21"/>
      <c r="B572" s="69"/>
      <c r="C572" s="53"/>
      <c r="D572" s="53"/>
      <c r="E572" s="7"/>
      <c r="F572" s="7"/>
      <c r="G572" s="7"/>
      <c r="H572" s="53"/>
      <c r="I572" s="53"/>
      <c r="J572" s="6"/>
    </row>
    <row r="573" spans="1:10" ht="12.75">
      <c r="A573" s="21"/>
      <c r="B573" s="69"/>
      <c r="C573" s="48"/>
      <c r="D573" s="48"/>
      <c r="E573" s="48"/>
      <c r="F573" s="48"/>
      <c r="G573" s="48"/>
      <c r="H573" s="48"/>
      <c r="I573" s="48"/>
      <c r="J573" s="48"/>
    </row>
    <row r="574" spans="1:10" ht="12.75">
      <c r="A574" s="21"/>
      <c r="B574" s="69"/>
      <c r="C574" s="48"/>
      <c r="D574" s="48"/>
      <c r="E574" s="48"/>
      <c r="F574" s="7"/>
      <c r="G574" s="7"/>
      <c r="H574" s="53"/>
      <c r="I574" s="53"/>
      <c r="J574" s="6"/>
    </row>
    <row r="575" spans="1:10" ht="12.75">
      <c r="A575" s="52"/>
      <c r="B575" s="69"/>
      <c r="C575" s="48"/>
      <c r="D575" s="48"/>
      <c r="E575" s="48"/>
      <c r="F575" s="48"/>
      <c r="G575" s="48"/>
      <c r="H575" s="48"/>
      <c r="I575" s="6"/>
      <c r="J575" s="6"/>
    </row>
    <row r="576" spans="1:10" ht="12.75">
      <c r="A576" s="21"/>
      <c r="B576" s="69"/>
      <c r="C576" s="48"/>
      <c r="D576" s="48"/>
      <c r="E576" s="48"/>
      <c r="F576" s="48"/>
      <c r="G576" s="48"/>
      <c r="H576" s="48"/>
      <c r="I576" s="6"/>
      <c r="J576" s="6"/>
    </row>
    <row r="577" spans="1:10" ht="12.75">
      <c r="A577" s="52"/>
      <c r="B577" s="69"/>
      <c r="C577" s="48"/>
      <c r="D577" s="48"/>
      <c r="E577" s="48"/>
      <c r="F577" s="48"/>
      <c r="G577" s="48"/>
      <c r="H577" s="48"/>
      <c r="I577" s="48"/>
      <c r="J577" s="48"/>
    </row>
    <row r="578" spans="1:10" ht="12.75">
      <c r="A578" s="18"/>
      <c r="B578" s="69"/>
      <c r="C578" s="92"/>
      <c r="D578" s="7"/>
      <c r="E578" s="18"/>
      <c r="F578" s="18"/>
      <c r="G578" s="6"/>
      <c r="H578" s="6"/>
      <c r="I578" s="6"/>
      <c r="J578" s="6"/>
    </row>
    <row r="579" spans="1:10" ht="12.75">
      <c r="A579" s="21"/>
      <c r="B579" s="94"/>
      <c r="C579" s="93"/>
      <c r="D579" s="18"/>
      <c r="E579" s="50"/>
      <c r="F579" s="50"/>
      <c r="G579" s="6"/>
      <c r="H579" s="6"/>
      <c r="I579" s="53"/>
      <c r="J579" s="6"/>
    </row>
    <row r="580" spans="1:10" ht="12.75">
      <c r="A580" s="21"/>
      <c r="B580" s="94"/>
      <c r="C580" s="47"/>
      <c r="D580" s="18"/>
      <c r="E580" s="50"/>
      <c r="F580" s="50"/>
      <c r="G580" s="6"/>
      <c r="H580" s="6"/>
      <c r="I580" s="18"/>
      <c r="J580" s="6"/>
    </row>
    <row r="581" spans="1:10" ht="12.75">
      <c r="A581" s="84"/>
      <c r="B581" s="53"/>
      <c r="C581" s="47"/>
      <c r="D581" s="18"/>
      <c r="E581" s="50"/>
      <c r="F581" s="50"/>
      <c r="G581" s="6"/>
      <c r="H581" s="6"/>
      <c r="I581" s="6"/>
      <c r="J581" s="6"/>
    </row>
    <row r="582" spans="1:10" ht="12.75">
      <c r="A582" s="49"/>
      <c r="B582" s="53"/>
      <c r="C582" s="47"/>
      <c r="D582" s="18"/>
      <c r="E582" s="7"/>
      <c r="F582" s="7"/>
      <c r="G582" s="6"/>
      <c r="H582" s="6"/>
      <c r="I582" s="6"/>
      <c r="J582" s="6"/>
    </row>
    <row r="583" spans="1:10" ht="12.75">
      <c r="A583" s="52"/>
      <c r="B583" s="69"/>
      <c r="C583" s="47"/>
      <c r="D583" s="18"/>
      <c r="E583" s="49"/>
      <c r="F583" s="49"/>
      <c r="G583" s="6"/>
      <c r="H583" s="6"/>
      <c r="I583" s="6"/>
      <c r="J583" s="6"/>
    </row>
    <row r="584" spans="1:10" ht="12.75">
      <c r="A584" s="21"/>
      <c r="B584" s="69"/>
      <c r="C584" s="47"/>
      <c r="D584" s="18"/>
      <c r="E584" s="50"/>
      <c r="F584" s="50"/>
      <c r="G584" s="6"/>
      <c r="H584" s="6"/>
      <c r="I584" s="18"/>
      <c r="J584" s="6"/>
    </row>
    <row r="585" spans="1:10" ht="12.75">
      <c r="A585" s="21"/>
      <c r="B585" s="69"/>
      <c r="C585" s="53"/>
      <c r="D585" s="53"/>
      <c r="E585" s="7"/>
      <c r="F585" s="7"/>
      <c r="G585" s="7"/>
      <c r="H585" s="53"/>
      <c r="I585" s="53"/>
      <c r="J585" s="6"/>
    </row>
    <row r="586" spans="1:10" ht="12.75">
      <c r="A586" s="21"/>
      <c r="B586" s="69"/>
      <c r="C586" s="48"/>
      <c r="D586" s="48"/>
      <c r="E586" s="48"/>
      <c r="F586" s="48"/>
      <c r="G586" s="48"/>
      <c r="H586" s="48"/>
      <c r="I586" s="48"/>
      <c r="J586" s="48"/>
    </row>
    <row r="587" spans="1:10" ht="12.75">
      <c r="A587" s="52"/>
      <c r="B587" s="69"/>
      <c r="C587" s="48"/>
      <c r="D587" s="48"/>
      <c r="E587" s="48"/>
      <c r="F587" s="48"/>
      <c r="G587" s="48"/>
      <c r="H587" s="53"/>
      <c r="I587" s="6"/>
      <c r="J587" s="6"/>
    </row>
    <row r="588" spans="1:10" ht="12.75">
      <c r="A588" s="21"/>
      <c r="B588" s="69"/>
      <c r="C588" s="48"/>
      <c r="D588" s="48"/>
      <c r="E588" s="48"/>
      <c r="F588" s="48"/>
      <c r="G588" s="48"/>
      <c r="H588" s="48"/>
      <c r="I588" s="6"/>
      <c r="J588" s="6"/>
    </row>
    <row r="589" spans="1:10" ht="12.75">
      <c r="A589" s="21"/>
      <c r="B589" s="69"/>
      <c r="C589" s="53"/>
      <c r="D589" s="7"/>
      <c r="E589" s="83"/>
      <c r="F589" s="83"/>
      <c r="G589" s="6"/>
      <c r="H589" s="6"/>
      <c r="I589" s="6"/>
      <c r="J589" s="6"/>
    </row>
    <row r="590" spans="1:10" ht="12.75">
      <c r="A590" s="18"/>
      <c r="B590" s="69"/>
      <c r="C590" s="48"/>
      <c r="D590" s="48"/>
      <c r="E590" s="48"/>
      <c r="F590" s="48"/>
      <c r="G590" s="48"/>
      <c r="H590" s="48"/>
      <c r="I590" s="48"/>
      <c r="J590" s="48"/>
    </row>
    <row r="591" spans="1:10" ht="12.75">
      <c r="A591" s="21"/>
      <c r="B591" s="69"/>
      <c r="C591" s="92"/>
      <c r="D591" s="7"/>
      <c r="E591" s="18"/>
      <c r="F591" s="18"/>
      <c r="G591" s="6"/>
      <c r="H591" s="6"/>
      <c r="I591" s="6"/>
      <c r="J591" s="6"/>
    </row>
    <row r="592" spans="1:10" ht="12.75">
      <c r="A592" s="21"/>
      <c r="B592" s="94"/>
      <c r="C592" s="93"/>
      <c r="D592" s="18"/>
      <c r="E592" s="50"/>
      <c r="F592" s="50"/>
      <c r="G592" s="6"/>
      <c r="H592" s="6"/>
      <c r="I592" s="53"/>
      <c r="J592" s="6"/>
    </row>
    <row r="593" spans="1:10" ht="12.75">
      <c r="A593" s="84"/>
      <c r="B593" s="94"/>
      <c r="C593" s="47"/>
      <c r="D593" s="18"/>
      <c r="E593" s="50"/>
      <c r="F593" s="50"/>
      <c r="G593" s="6"/>
      <c r="H593" s="6"/>
      <c r="I593" s="18"/>
      <c r="J593" s="6"/>
    </row>
    <row r="594" spans="1:10" ht="12.75">
      <c r="A594" s="49"/>
      <c r="B594" s="53"/>
      <c r="C594" s="47"/>
      <c r="D594" s="18"/>
      <c r="E594" s="50"/>
      <c r="F594" s="50"/>
      <c r="G594" s="6"/>
      <c r="H594" s="6"/>
      <c r="I594" s="6"/>
      <c r="J594" s="6"/>
    </row>
    <row r="595" spans="1:10" ht="12.75">
      <c r="A595" s="52"/>
      <c r="B595" s="53"/>
      <c r="C595" s="47"/>
      <c r="D595" s="18"/>
      <c r="E595" s="7"/>
      <c r="F595" s="7"/>
      <c r="G595" s="6"/>
      <c r="H595" s="6"/>
      <c r="I595" s="6"/>
      <c r="J595" s="6"/>
    </row>
    <row r="596" spans="1:10" ht="12.75">
      <c r="A596" s="21"/>
      <c r="B596" s="69"/>
      <c r="C596" s="47"/>
      <c r="D596" s="18"/>
      <c r="E596" s="49"/>
      <c r="F596" s="49"/>
      <c r="G596" s="6"/>
      <c r="H596" s="6"/>
      <c r="I596" s="6"/>
      <c r="J596" s="6"/>
    </row>
    <row r="597" spans="1:10" ht="12.75">
      <c r="A597" s="21"/>
      <c r="B597" s="69"/>
      <c r="C597" s="53"/>
      <c r="D597" s="53"/>
      <c r="E597" s="7"/>
      <c r="F597" s="7"/>
      <c r="G597" s="7"/>
      <c r="H597" s="53"/>
      <c r="I597" s="53"/>
      <c r="J597" s="6"/>
    </row>
    <row r="598" spans="1:10" ht="12.75">
      <c r="A598" s="21"/>
      <c r="B598" s="69"/>
      <c r="C598" s="48"/>
      <c r="D598" s="48"/>
      <c r="E598" s="48"/>
      <c r="F598" s="48"/>
      <c r="G598" s="48"/>
      <c r="H598" s="53"/>
      <c r="I598" s="53"/>
      <c r="J598" s="6"/>
    </row>
    <row r="599" spans="1:10" ht="12.75">
      <c r="A599" s="52"/>
      <c r="B599" s="69"/>
      <c r="C599" s="48"/>
      <c r="D599" s="48"/>
      <c r="E599" s="48"/>
      <c r="F599" s="83"/>
      <c r="G599" s="6"/>
      <c r="H599" s="6"/>
      <c r="I599" s="6"/>
      <c r="J599" s="6"/>
    </row>
    <row r="600" spans="1:10" ht="12.75">
      <c r="A600" s="21"/>
      <c r="B600" s="69"/>
      <c r="C600" s="48"/>
      <c r="D600" s="48"/>
      <c r="E600" s="48"/>
      <c r="F600" s="83"/>
      <c r="G600" s="6"/>
      <c r="H600" s="6"/>
      <c r="I600" s="6"/>
      <c r="J600" s="6"/>
    </row>
    <row r="601" spans="1:10" ht="12.75">
      <c r="A601" s="52"/>
      <c r="B601" s="69"/>
      <c r="C601" s="48"/>
      <c r="D601" s="48"/>
      <c r="E601" s="48"/>
      <c r="F601" s="48"/>
      <c r="G601" s="48"/>
      <c r="H601" s="48"/>
      <c r="I601" s="48"/>
      <c r="J601" s="48"/>
    </row>
    <row r="602" spans="1:10" ht="12.75">
      <c r="A602" s="52"/>
      <c r="B602" s="69"/>
      <c r="C602" s="94"/>
      <c r="D602" s="92"/>
      <c r="E602" s="18"/>
      <c r="F602" s="18"/>
      <c r="G602" s="6"/>
      <c r="H602" s="6"/>
      <c r="I602" s="6"/>
      <c r="J602" s="6"/>
    </row>
    <row r="603" spans="1:10" ht="12.75">
      <c r="A603" s="52"/>
      <c r="B603" s="94"/>
      <c r="C603" s="93"/>
      <c r="D603" s="18"/>
      <c r="E603" s="50"/>
      <c r="F603" s="50"/>
      <c r="G603" s="6"/>
      <c r="H603" s="6"/>
      <c r="I603" s="53"/>
      <c r="J603" s="6"/>
    </row>
    <row r="604" spans="1:10" ht="12.75">
      <c r="A604" s="21"/>
      <c r="B604" s="94"/>
      <c r="C604" s="47"/>
      <c r="D604" s="18"/>
      <c r="E604" s="50"/>
      <c r="F604" s="50"/>
      <c r="G604" s="6"/>
      <c r="H604" s="6"/>
      <c r="I604" s="6"/>
      <c r="J604" s="6"/>
    </row>
    <row r="605" spans="1:10" ht="12.75">
      <c r="A605" s="21"/>
      <c r="B605" s="53"/>
      <c r="C605" s="47"/>
      <c r="D605" s="18"/>
      <c r="E605" s="7"/>
      <c r="F605" s="7"/>
      <c r="G605" s="6"/>
      <c r="H605" s="6"/>
      <c r="I605" s="6"/>
      <c r="J605" s="6"/>
    </row>
    <row r="606" spans="1:10" ht="12.75">
      <c r="A606" s="84"/>
      <c r="B606" s="69"/>
      <c r="C606" s="47"/>
      <c r="D606" s="18"/>
      <c r="E606" s="49"/>
      <c r="F606" s="49"/>
      <c r="G606" s="6"/>
      <c r="H606" s="6"/>
      <c r="I606" s="6"/>
      <c r="J606" s="6"/>
    </row>
    <row r="607" spans="1:10" ht="12.75">
      <c r="A607" s="49"/>
      <c r="B607" s="69"/>
      <c r="C607" s="53"/>
      <c r="D607" s="53"/>
      <c r="E607" s="7"/>
      <c r="F607" s="7"/>
      <c r="G607" s="7"/>
      <c r="H607" s="53"/>
      <c r="I607" s="53"/>
      <c r="J607" s="6"/>
    </row>
    <row r="608" spans="1:10" ht="12.75">
      <c r="A608" s="52"/>
      <c r="B608" s="69"/>
      <c r="C608" s="48"/>
      <c r="D608" s="48"/>
      <c r="E608" s="48"/>
      <c r="F608" s="48"/>
      <c r="G608" s="48"/>
      <c r="H608" s="48"/>
      <c r="I608" s="48"/>
      <c r="J608" s="48"/>
    </row>
    <row r="609" spans="1:10" ht="12.75">
      <c r="A609" s="21"/>
      <c r="B609" s="69"/>
      <c r="C609" s="48"/>
      <c r="D609" s="48"/>
      <c r="E609" s="48"/>
      <c r="F609" s="48"/>
      <c r="G609" s="48"/>
      <c r="H609" s="48"/>
      <c r="I609" s="48"/>
      <c r="J609" s="48"/>
    </row>
    <row r="610" spans="1:10" ht="12.75">
      <c r="A610" s="21"/>
      <c r="B610" s="69"/>
      <c r="C610" s="48"/>
      <c r="D610" s="48"/>
      <c r="E610" s="48"/>
      <c r="F610" s="48"/>
      <c r="G610" s="48"/>
      <c r="H610" s="48"/>
      <c r="I610" s="48"/>
      <c r="J610" s="48"/>
    </row>
    <row r="611" spans="1:10" ht="12.75">
      <c r="A611" s="21"/>
      <c r="B611" s="69"/>
      <c r="C611" s="48"/>
      <c r="D611" s="48"/>
      <c r="E611" s="48"/>
      <c r="F611" s="48"/>
      <c r="G611" s="48"/>
      <c r="H611" s="48"/>
      <c r="I611" s="48"/>
      <c r="J611" s="48"/>
    </row>
    <row r="612" spans="1:10" ht="12.75">
      <c r="A612" s="52"/>
      <c r="B612" s="69"/>
      <c r="C612" s="53"/>
      <c r="D612" s="7"/>
      <c r="E612" s="83"/>
      <c r="F612" s="83"/>
      <c r="G612" s="6"/>
      <c r="H612" s="6"/>
      <c r="I612" s="6"/>
      <c r="J612" s="6"/>
    </row>
    <row r="613" spans="1:10" ht="12.75">
      <c r="A613" s="21"/>
      <c r="B613" s="69"/>
      <c r="C613" s="48"/>
      <c r="D613" s="48"/>
      <c r="E613" s="48"/>
      <c r="F613" s="48"/>
      <c r="G613" s="48"/>
      <c r="H613" s="48"/>
      <c r="I613" s="48"/>
      <c r="J613" s="48"/>
    </row>
    <row r="614" spans="1:10" ht="12.75">
      <c r="A614" s="69"/>
      <c r="B614" s="69"/>
      <c r="C614" s="92"/>
      <c r="D614" s="7"/>
      <c r="E614" s="53"/>
      <c r="F614" s="53"/>
      <c r="G614" s="6"/>
      <c r="H614" s="6"/>
      <c r="I614" s="6"/>
      <c r="J614" s="6"/>
    </row>
    <row r="615" spans="1:10" ht="12.75">
      <c r="A615" s="52"/>
      <c r="B615" s="94"/>
      <c r="C615" s="93"/>
      <c r="D615" s="18"/>
      <c r="E615" s="50"/>
      <c r="F615" s="50"/>
      <c r="G615" s="6"/>
      <c r="H615" s="6"/>
      <c r="I615" s="53"/>
      <c r="J615" s="6"/>
    </row>
    <row r="616" spans="1:10" ht="12.75">
      <c r="A616" s="69"/>
      <c r="B616" s="94"/>
      <c r="C616" s="47"/>
      <c r="D616" s="18"/>
      <c r="E616" s="50"/>
      <c r="F616" s="50"/>
      <c r="G616" s="6"/>
      <c r="H616" s="6"/>
      <c r="I616" s="6"/>
      <c r="J616" s="6"/>
    </row>
    <row r="617" spans="1:10" ht="12.75">
      <c r="A617" s="21"/>
      <c r="B617" s="53"/>
      <c r="C617" s="47"/>
      <c r="D617" s="18"/>
      <c r="E617" s="7"/>
      <c r="F617" s="7"/>
      <c r="G617" s="6"/>
      <c r="H617" s="6"/>
      <c r="I617" s="6"/>
      <c r="J617" s="6"/>
    </row>
    <row r="618" spans="1:10" ht="12.75">
      <c r="A618" s="21"/>
      <c r="B618" s="69"/>
      <c r="C618" s="47"/>
      <c r="D618" s="18"/>
      <c r="E618" s="49"/>
      <c r="F618" s="49"/>
      <c r="G618" s="6"/>
      <c r="H618" s="6"/>
      <c r="I618" s="6"/>
      <c r="J618" s="6"/>
    </row>
    <row r="619" spans="1:10" ht="12.75">
      <c r="A619" s="84"/>
      <c r="B619" s="69"/>
      <c r="C619" s="53"/>
      <c r="D619" s="53"/>
      <c r="E619" s="7"/>
      <c r="F619" s="7"/>
      <c r="G619" s="7"/>
      <c r="H619" s="53"/>
      <c r="I619" s="53"/>
      <c r="J619" s="6"/>
    </row>
    <row r="620" spans="1:10" ht="12.75">
      <c r="A620" s="49"/>
      <c r="B620" s="69"/>
      <c r="C620" s="48"/>
      <c r="D620" s="48"/>
      <c r="E620" s="48"/>
      <c r="F620" s="83"/>
      <c r="G620" s="6"/>
      <c r="H620" s="48"/>
      <c r="I620" s="53"/>
      <c r="J620" s="6"/>
    </row>
    <row r="621" spans="1:10" ht="12.75">
      <c r="A621" s="52"/>
      <c r="B621" s="69"/>
      <c r="C621" s="48"/>
      <c r="D621" s="48"/>
      <c r="E621" s="48"/>
      <c r="F621" s="48"/>
      <c r="G621" s="48"/>
      <c r="H621" s="48"/>
      <c r="I621" s="48"/>
      <c r="J621" s="48"/>
    </row>
    <row r="622" spans="1:10" ht="12.75">
      <c r="A622" s="21"/>
      <c r="B622" s="69"/>
      <c r="C622" s="53"/>
      <c r="D622" s="7"/>
      <c r="E622" s="83"/>
      <c r="F622" s="83"/>
      <c r="G622" s="6"/>
      <c r="H622" s="6"/>
      <c r="I622" s="6"/>
      <c r="J622" s="6"/>
    </row>
    <row r="623" spans="1:10" ht="12.75">
      <c r="A623" s="21"/>
      <c r="B623" s="69"/>
      <c r="C623" s="48"/>
      <c r="D623" s="48"/>
      <c r="E623" s="48"/>
      <c r="F623" s="48"/>
      <c r="G623" s="48"/>
      <c r="H623" s="48"/>
      <c r="I623" s="48"/>
      <c r="J623" s="48"/>
    </row>
    <row r="624" spans="1:10" ht="12.75">
      <c r="A624" s="52"/>
      <c r="B624" s="69"/>
      <c r="C624" s="7"/>
      <c r="D624" s="92"/>
      <c r="E624" s="7"/>
      <c r="F624" s="7"/>
      <c r="G624" s="6"/>
      <c r="H624" s="6"/>
      <c r="I624" s="6"/>
      <c r="J624" s="6"/>
    </row>
    <row r="625" spans="1:10" ht="12.75">
      <c r="A625" s="52"/>
      <c r="B625" s="94"/>
      <c r="C625" s="93"/>
      <c r="D625" s="18"/>
      <c r="E625" s="50"/>
      <c r="F625" s="50"/>
      <c r="G625" s="6"/>
      <c r="H625" s="6"/>
      <c r="I625" s="53"/>
      <c r="J625" s="6"/>
    </row>
    <row r="626" spans="1:10" ht="12.75">
      <c r="A626" s="69"/>
      <c r="B626" s="93"/>
      <c r="C626" s="47"/>
      <c r="D626" s="18"/>
      <c r="E626" s="50"/>
      <c r="F626" s="50"/>
      <c r="G626" s="6"/>
      <c r="H626" s="6"/>
      <c r="I626" s="6"/>
      <c r="J626" s="6"/>
    </row>
    <row r="627" spans="1:10" ht="12.75">
      <c r="A627" s="69"/>
      <c r="B627" s="53"/>
      <c r="C627" s="47"/>
      <c r="D627" s="18"/>
      <c r="E627" s="7"/>
      <c r="F627" s="7"/>
      <c r="G627" s="6"/>
      <c r="H627" s="6"/>
      <c r="I627" s="6"/>
      <c r="J627" s="6"/>
    </row>
    <row r="628" spans="1:10" ht="12.75">
      <c r="A628" s="21"/>
      <c r="B628" s="69"/>
      <c r="C628" s="47"/>
      <c r="D628" s="18"/>
      <c r="E628" s="50"/>
      <c r="F628" s="50"/>
      <c r="G628" s="6"/>
      <c r="H628" s="6"/>
      <c r="I628" s="6"/>
      <c r="J628" s="6"/>
    </row>
    <row r="629" spans="1:10" ht="12.75">
      <c r="A629" s="84"/>
      <c r="B629" s="69"/>
      <c r="C629" s="53"/>
      <c r="D629" s="53"/>
      <c r="E629" s="7"/>
      <c r="F629" s="7"/>
      <c r="G629" s="7"/>
      <c r="H629" s="53"/>
      <c r="I629" s="53"/>
      <c r="J629" s="6"/>
    </row>
    <row r="630" spans="1:10" ht="12.75">
      <c r="A630" s="49"/>
      <c r="B630" s="69"/>
      <c r="C630" s="53"/>
      <c r="D630" s="7"/>
      <c r="E630" s="83"/>
      <c r="F630" s="83"/>
      <c r="G630" s="6"/>
      <c r="H630" s="6"/>
      <c r="I630" s="6"/>
      <c r="J630" s="6"/>
    </row>
    <row r="631" spans="1:10" ht="12.75">
      <c r="A631" s="52"/>
      <c r="B631" s="69"/>
      <c r="C631" s="48"/>
      <c r="D631" s="48"/>
      <c r="E631" s="48"/>
      <c r="F631" s="48"/>
      <c r="G631" s="48"/>
      <c r="H631" s="48"/>
      <c r="I631" s="48"/>
      <c r="J631" s="48"/>
    </row>
    <row r="632" spans="1:10" ht="12.75">
      <c r="A632" s="21"/>
      <c r="B632" s="69"/>
      <c r="C632" s="94"/>
      <c r="D632" s="94"/>
      <c r="E632" s="6"/>
      <c r="F632" s="6"/>
      <c r="G632" s="6"/>
      <c r="H632" s="6"/>
      <c r="I632" s="6"/>
      <c r="J632" s="6"/>
    </row>
    <row r="633" spans="1:10" ht="12.75">
      <c r="A633" s="21"/>
      <c r="B633" s="94"/>
      <c r="C633" s="93"/>
      <c r="D633" s="18"/>
      <c r="E633" s="50"/>
      <c r="F633" s="50"/>
      <c r="G633" s="6"/>
      <c r="H633" s="6"/>
      <c r="I633" s="53"/>
      <c r="J633" s="6"/>
    </row>
    <row r="634" spans="1:10" ht="12.75">
      <c r="A634" s="52"/>
      <c r="B634" s="94"/>
      <c r="C634" s="47"/>
      <c r="D634" s="18"/>
      <c r="E634" s="50"/>
      <c r="F634" s="50"/>
      <c r="G634" s="6"/>
      <c r="H634" s="6"/>
      <c r="I634" s="6"/>
      <c r="J634" s="6"/>
    </row>
    <row r="635" spans="1:10" ht="12.75">
      <c r="A635" s="52"/>
      <c r="B635" s="53"/>
      <c r="C635" s="47"/>
      <c r="D635" s="18"/>
      <c r="E635" s="7"/>
      <c r="F635" s="7"/>
      <c r="G635" s="6"/>
      <c r="H635" s="6"/>
      <c r="I635" s="6"/>
      <c r="J635" s="6"/>
    </row>
    <row r="636" spans="1:10" ht="12.75">
      <c r="A636" s="52"/>
      <c r="B636" s="69"/>
      <c r="C636" s="53"/>
      <c r="D636" s="53"/>
      <c r="E636" s="7"/>
      <c r="F636" s="7"/>
      <c r="G636" s="7"/>
      <c r="H636" s="53"/>
      <c r="I636" s="53"/>
      <c r="J636" s="6"/>
    </row>
    <row r="637" spans="1:10" ht="12.75">
      <c r="A637" s="52"/>
      <c r="B637" s="69"/>
      <c r="C637" s="48"/>
      <c r="D637" s="48"/>
      <c r="E637" s="48"/>
      <c r="F637" s="48"/>
      <c r="G637" s="48"/>
      <c r="H637" s="48"/>
      <c r="I637" s="48"/>
      <c r="J637" s="48"/>
    </row>
    <row r="638" spans="1:10" ht="12.75">
      <c r="A638" s="52"/>
      <c r="B638" s="69"/>
      <c r="C638" s="48"/>
      <c r="D638" s="48"/>
      <c r="E638" s="48"/>
      <c r="F638" s="83"/>
      <c r="G638" s="6"/>
      <c r="H638" s="48"/>
      <c r="I638" s="48"/>
      <c r="J638" s="48"/>
    </row>
    <row r="639" spans="1:10" ht="12.75">
      <c r="A639" s="69"/>
      <c r="B639" s="69"/>
      <c r="C639" s="53"/>
      <c r="D639" s="7"/>
      <c r="E639" s="83"/>
      <c r="F639" s="83"/>
      <c r="G639" s="6"/>
      <c r="H639" s="6"/>
      <c r="I639" s="6"/>
      <c r="J639" s="6"/>
    </row>
    <row r="640" spans="1:10" ht="12.75">
      <c r="A640" s="21"/>
      <c r="B640" s="69"/>
      <c r="C640" s="48"/>
      <c r="D640" s="48"/>
      <c r="E640" s="48"/>
      <c r="F640" s="48"/>
      <c r="G640" s="48"/>
      <c r="H640" s="48"/>
      <c r="I640" s="48"/>
      <c r="J640" s="48"/>
    </row>
    <row r="641" spans="1:10" ht="12.75">
      <c r="A641" s="84"/>
      <c r="B641" s="69"/>
      <c r="C641" s="48"/>
      <c r="D641" s="48"/>
      <c r="E641" s="48"/>
      <c r="F641" s="48"/>
      <c r="G641" s="48"/>
      <c r="H641" s="48"/>
      <c r="I641" s="48"/>
      <c r="J641" s="48"/>
    </row>
    <row r="642" spans="1:10" ht="12.75">
      <c r="A642" s="49"/>
      <c r="B642" s="69"/>
      <c r="C642" s="93"/>
      <c r="D642" s="18"/>
      <c r="E642" s="50"/>
      <c r="F642" s="50"/>
      <c r="G642" s="6"/>
      <c r="H642" s="6"/>
      <c r="I642" s="53"/>
      <c r="J642" s="6"/>
    </row>
    <row r="643" spans="1:10" ht="12.75">
      <c r="A643" s="52"/>
      <c r="B643" s="94"/>
      <c r="C643" s="93"/>
      <c r="D643" s="53"/>
      <c r="E643" s="83"/>
      <c r="F643" s="50"/>
      <c r="G643" s="6"/>
      <c r="H643" s="6"/>
      <c r="I643" s="53"/>
      <c r="J643" s="6"/>
    </row>
    <row r="644" spans="1:10" ht="12.75">
      <c r="A644" s="21"/>
      <c r="B644" s="53"/>
      <c r="C644" s="47"/>
      <c r="D644" s="18"/>
      <c r="E644" s="50"/>
      <c r="F644" s="50"/>
      <c r="G644" s="6"/>
      <c r="H644" s="6"/>
      <c r="I644" s="6"/>
      <c r="J644" s="6"/>
    </row>
    <row r="645" spans="1:10" ht="12.75">
      <c r="A645" s="21"/>
      <c r="B645" s="69"/>
      <c r="C645" s="47"/>
      <c r="D645" s="18"/>
      <c r="E645" s="7"/>
      <c r="F645" s="7"/>
      <c r="G645" s="6"/>
      <c r="H645" s="6"/>
      <c r="I645" s="6"/>
      <c r="J645" s="6"/>
    </row>
    <row r="646" spans="1:10" ht="12.75">
      <c r="A646" s="52"/>
      <c r="B646" s="69"/>
      <c r="C646" s="53"/>
      <c r="D646" s="53"/>
      <c r="E646" s="7"/>
      <c r="F646" s="7"/>
      <c r="G646" s="7"/>
      <c r="H646" s="53"/>
      <c r="I646" s="53"/>
      <c r="J646" s="6"/>
    </row>
    <row r="647" spans="1:10" ht="12.75">
      <c r="A647" s="52"/>
      <c r="B647" s="69"/>
      <c r="C647" s="48"/>
      <c r="D647" s="48"/>
      <c r="E647" s="48"/>
      <c r="F647" s="7"/>
      <c r="G647" s="7"/>
      <c r="H647" s="53"/>
      <c r="I647" s="53"/>
      <c r="J647" s="6"/>
    </row>
    <row r="648" spans="1:10" ht="12.75">
      <c r="A648" s="52"/>
      <c r="B648" s="69"/>
      <c r="C648" s="53"/>
      <c r="D648" s="7"/>
      <c r="E648" s="83"/>
      <c r="F648" s="83"/>
      <c r="G648" s="6"/>
      <c r="H648" s="6"/>
      <c r="I648" s="6"/>
      <c r="J648" s="6"/>
    </row>
    <row r="649" spans="1:10" ht="12.75">
      <c r="A649" s="53"/>
      <c r="B649" s="69"/>
      <c r="C649" s="48"/>
      <c r="D649" s="48"/>
      <c r="E649" s="48"/>
      <c r="F649" s="48"/>
      <c r="G649" s="48"/>
      <c r="H649" s="48"/>
      <c r="I649" s="48"/>
      <c r="J649" s="48"/>
    </row>
    <row r="650" spans="1:10" ht="12.75">
      <c r="A650" s="21"/>
      <c r="B650" s="69"/>
      <c r="C650" s="48"/>
      <c r="D650" s="48"/>
      <c r="E650" s="48"/>
      <c r="F650" s="48"/>
      <c r="G650" s="48"/>
      <c r="H650" s="48"/>
      <c r="I650" s="48"/>
      <c r="J650" s="48"/>
    </row>
    <row r="651" spans="1:10" ht="12.75">
      <c r="A651" s="84"/>
      <c r="B651" s="94"/>
      <c r="C651" s="93"/>
      <c r="D651" s="18"/>
      <c r="E651" s="50"/>
      <c r="F651" s="50"/>
      <c r="G651" s="6"/>
      <c r="H651" s="6"/>
      <c r="I651" s="53"/>
      <c r="J651" s="6"/>
    </row>
    <row r="652" spans="1:10" ht="12.75">
      <c r="A652" s="49"/>
      <c r="B652" s="94"/>
      <c r="C652" s="47"/>
      <c r="D652" s="18"/>
      <c r="E652" s="50"/>
      <c r="F652" s="50"/>
      <c r="G652" s="6"/>
      <c r="H652" s="6"/>
      <c r="I652" s="18"/>
      <c r="J652" s="6"/>
    </row>
    <row r="653" spans="1:10" ht="12.75">
      <c r="A653" s="84"/>
      <c r="B653" s="53"/>
      <c r="C653" s="47"/>
      <c r="D653" s="18"/>
      <c r="E653" s="50"/>
      <c r="F653" s="50"/>
      <c r="G653" s="6"/>
      <c r="H653" s="6"/>
      <c r="I653" s="6"/>
      <c r="J653" s="6"/>
    </row>
    <row r="654" spans="1:10" ht="12.75">
      <c r="A654" s="21"/>
      <c r="B654" s="18"/>
      <c r="C654" s="47"/>
      <c r="D654" s="18"/>
      <c r="E654" s="7"/>
      <c r="F654" s="7"/>
      <c r="G654" s="6"/>
      <c r="H654" s="53"/>
      <c r="I654" s="18"/>
      <c r="J654" s="6"/>
    </row>
    <row r="655" spans="1:10" ht="12.75">
      <c r="A655" s="21"/>
      <c r="B655" s="69"/>
      <c r="C655" s="53"/>
      <c r="D655" s="53"/>
      <c r="E655" s="7"/>
      <c r="F655" s="7"/>
      <c r="G655" s="7"/>
      <c r="H655" s="6"/>
      <c r="I655" s="9"/>
      <c r="J655" s="6"/>
    </row>
    <row r="656" spans="1:10" ht="12.75">
      <c r="A656" s="52"/>
      <c r="B656" s="69"/>
      <c r="C656" s="48"/>
      <c r="D656" s="48"/>
      <c r="E656" s="48"/>
      <c r="F656" s="48"/>
      <c r="G656" s="48"/>
      <c r="H656" s="48"/>
      <c r="I656" s="48"/>
      <c r="J656" s="48"/>
    </row>
    <row r="657" spans="1:10" ht="12.75">
      <c r="A657" s="6"/>
      <c r="B657" s="69"/>
      <c r="C657" s="48"/>
      <c r="D657" s="48"/>
      <c r="E657" s="48"/>
      <c r="F657" s="83"/>
      <c r="G657" s="6"/>
      <c r="H657" s="48"/>
      <c r="I657" s="48"/>
      <c r="J657" s="48"/>
    </row>
    <row r="658" spans="1:10" ht="12.75">
      <c r="A658" s="21"/>
      <c r="B658" s="69"/>
      <c r="C658" s="48"/>
      <c r="D658" s="48"/>
      <c r="E658" s="48"/>
      <c r="F658" s="48"/>
      <c r="G658" s="48"/>
      <c r="H658" s="48"/>
      <c r="I658" s="48"/>
      <c r="J658" s="48"/>
    </row>
    <row r="659" spans="1:10" ht="12.75">
      <c r="A659" s="84"/>
      <c r="B659" s="69"/>
      <c r="C659" s="48"/>
      <c r="D659" s="48"/>
      <c r="E659" s="48"/>
      <c r="F659" s="48"/>
      <c r="G659" s="48"/>
      <c r="H659" s="6"/>
      <c r="I659" s="6"/>
      <c r="J659" s="48"/>
    </row>
    <row r="660" spans="1:10" ht="12.75">
      <c r="A660" s="49"/>
      <c r="B660" s="69"/>
      <c r="C660" s="7"/>
      <c r="D660" s="92"/>
      <c r="E660" s="6"/>
      <c r="F660" s="6"/>
      <c r="G660" s="6"/>
      <c r="H660" s="6"/>
      <c r="I660" s="6"/>
      <c r="J660" s="6"/>
    </row>
    <row r="661" spans="1:10" ht="12.75">
      <c r="A661" s="84"/>
      <c r="B661" s="94"/>
      <c r="C661" s="84"/>
      <c r="D661" s="69"/>
      <c r="E661" s="99"/>
      <c r="F661" s="99"/>
      <c r="G661" s="26"/>
      <c r="H661" s="26"/>
      <c r="I661" s="67"/>
      <c r="J661" s="26"/>
    </row>
    <row r="662" spans="1:10" ht="12.75">
      <c r="A662" s="21"/>
      <c r="B662" s="93"/>
      <c r="C662" s="68"/>
      <c r="D662" s="69"/>
      <c r="E662" s="99"/>
      <c r="F662" s="99"/>
      <c r="G662" s="26"/>
      <c r="H662" s="26"/>
      <c r="I662" s="69"/>
      <c r="J662" s="26"/>
    </row>
    <row r="663" spans="1:10" ht="12.75">
      <c r="A663" s="21"/>
      <c r="B663" s="67"/>
      <c r="C663" s="68"/>
      <c r="D663" s="69"/>
      <c r="E663" s="99"/>
      <c r="F663" s="99"/>
      <c r="G663" s="26"/>
      <c r="H663" s="26"/>
      <c r="I663" s="26"/>
      <c r="J663" s="26"/>
    </row>
    <row r="664" spans="1:10" ht="12.75">
      <c r="A664" s="52"/>
      <c r="B664" s="69"/>
      <c r="C664" s="68"/>
      <c r="D664" s="69"/>
      <c r="E664" s="68"/>
      <c r="F664" s="68"/>
      <c r="G664" s="26"/>
      <c r="H664" s="67"/>
      <c r="I664" s="69"/>
      <c r="J664" s="26"/>
    </row>
    <row r="665" spans="1:10" ht="12.75">
      <c r="A665" s="52"/>
      <c r="B665" s="69"/>
      <c r="C665" s="67"/>
      <c r="D665" s="67"/>
      <c r="E665" s="68"/>
      <c r="F665" s="68"/>
      <c r="G665" s="68"/>
      <c r="H665" s="26"/>
      <c r="I665" s="25"/>
      <c r="J665" s="26"/>
    </row>
    <row r="666" spans="1:10" ht="12.75">
      <c r="A666" s="52"/>
      <c r="B666" s="69"/>
      <c r="C666" s="48"/>
      <c r="D666" s="48"/>
      <c r="E666" s="48"/>
      <c r="F666" s="83"/>
      <c r="G666" s="6"/>
      <c r="H666" s="48"/>
      <c r="I666" s="48"/>
      <c r="J666" s="48"/>
    </row>
    <row r="667" spans="1:10" ht="12.75">
      <c r="A667" s="21"/>
      <c r="B667" s="69"/>
      <c r="C667" s="48"/>
      <c r="D667" s="48"/>
      <c r="E667" s="48"/>
      <c r="F667" s="83"/>
      <c r="G667" s="6"/>
      <c r="H667" s="48"/>
      <c r="I667" s="48"/>
      <c r="J667" s="48"/>
    </row>
    <row r="668" spans="1:10" ht="12.75">
      <c r="A668" s="84"/>
      <c r="B668" s="69"/>
      <c r="C668" s="26"/>
      <c r="D668" s="26"/>
      <c r="E668" s="26"/>
      <c r="F668" s="26"/>
      <c r="G668" s="26"/>
      <c r="H668" s="26"/>
      <c r="I668" s="26"/>
      <c r="J668" s="26"/>
    </row>
    <row r="669" spans="1:10" ht="12.75">
      <c r="A669" s="84"/>
      <c r="B669" s="69"/>
      <c r="C669" s="26"/>
      <c r="D669" s="26"/>
      <c r="E669" s="26"/>
      <c r="F669" s="26"/>
      <c r="G669" s="26"/>
      <c r="H669" s="26"/>
      <c r="I669" s="26"/>
      <c r="J669" s="26"/>
    </row>
    <row r="670" spans="1:10" ht="12.75">
      <c r="A670" s="49"/>
      <c r="B670" s="69"/>
      <c r="C670" s="7"/>
      <c r="D670" s="92"/>
      <c r="E670" s="6"/>
      <c r="F670" s="6"/>
      <c r="G670" s="6"/>
      <c r="H670" s="6"/>
      <c r="I670" s="6"/>
      <c r="J670" s="6"/>
    </row>
    <row r="671" spans="1:10" ht="12.75">
      <c r="A671" s="21"/>
      <c r="B671" s="69"/>
      <c r="C671" s="93"/>
      <c r="D671" s="18"/>
      <c r="E671" s="50"/>
      <c r="F671" s="50"/>
      <c r="G671" s="6"/>
      <c r="H671" s="6"/>
      <c r="I671" s="53"/>
      <c r="J671" s="6"/>
    </row>
    <row r="672" spans="1:10" ht="12.75">
      <c r="A672" s="21"/>
      <c r="B672" s="93"/>
      <c r="C672" s="93"/>
      <c r="D672" s="53"/>
      <c r="E672" s="83"/>
      <c r="F672" s="50"/>
      <c r="G672" s="6"/>
      <c r="H672" s="6"/>
      <c r="I672" s="53"/>
      <c r="J672" s="6"/>
    </row>
    <row r="673" spans="1:10" ht="12.75">
      <c r="A673" s="52"/>
      <c r="B673" s="53"/>
      <c r="C673" s="47"/>
      <c r="D673" s="18"/>
      <c r="E673" s="50"/>
      <c r="F673" s="50"/>
      <c r="G673" s="6"/>
      <c r="H673" s="6"/>
      <c r="I673" s="6"/>
      <c r="J673" s="6"/>
    </row>
    <row r="674" spans="1:10" ht="12.75">
      <c r="A674" s="52"/>
      <c r="B674" s="53"/>
      <c r="C674" s="47"/>
      <c r="D674" s="18"/>
      <c r="E674" s="49"/>
      <c r="F674" s="49"/>
      <c r="G674" s="6"/>
      <c r="H674" s="6"/>
      <c r="I674" s="6"/>
      <c r="J674" s="6"/>
    </row>
    <row r="675" spans="1:10" ht="12.75">
      <c r="A675" s="52"/>
      <c r="B675" s="69"/>
      <c r="C675" s="47"/>
      <c r="D675" s="18"/>
      <c r="E675" s="7"/>
      <c r="F675" s="7"/>
      <c r="G675" s="6"/>
      <c r="H675" s="6"/>
      <c r="I675" s="18"/>
      <c r="J675" s="6"/>
    </row>
    <row r="676" spans="1:10" ht="12.75">
      <c r="A676" s="21"/>
      <c r="B676" s="69"/>
      <c r="C676" s="53"/>
      <c r="D676" s="53"/>
      <c r="E676" s="7"/>
      <c r="F676" s="7"/>
      <c r="G676" s="6"/>
      <c r="H676" s="48"/>
      <c r="I676" s="6"/>
      <c r="J676" s="6"/>
    </row>
    <row r="677" spans="1:10" ht="12.75">
      <c r="A677" s="47"/>
      <c r="B677" s="18"/>
      <c r="C677" s="53"/>
      <c r="D677" s="7"/>
      <c r="E677" s="83"/>
      <c r="F677" s="83"/>
      <c r="G677" s="48"/>
      <c r="H677" s="6"/>
      <c r="I677" s="48"/>
      <c r="J677" s="6"/>
    </row>
    <row r="678" spans="1:10" ht="12.75">
      <c r="A678" s="84"/>
      <c r="B678" s="69"/>
      <c r="C678" s="48"/>
      <c r="D678" s="48"/>
      <c r="E678" s="48"/>
      <c r="F678" s="48"/>
      <c r="G678" s="6"/>
      <c r="H678" s="6"/>
      <c r="I678" s="6"/>
      <c r="J678" s="48"/>
    </row>
    <row r="679" spans="1:10" ht="12.75">
      <c r="A679" s="49"/>
      <c r="B679" s="69"/>
      <c r="C679" s="7"/>
      <c r="D679" s="92"/>
      <c r="E679" s="6"/>
      <c r="F679" s="6"/>
      <c r="G679" s="6"/>
      <c r="H679" s="9"/>
      <c r="I679" s="53"/>
      <c r="J679" s="6"/>
    </row>
    <row r="680" spans="1:10" ht="12.75">
      <c r="A680" s="21"/>
      <c r="B680" s="94"/>
      <c r="C680" s="93"/>
      <c r="D680" s="18"/>
      <c r="E680" s="50"/>
      <c r="F680" s="50"/>
      <c r="G680" s="6"/>
      <c r="H680" s="6"/>
      <c r="I680" s="53"/>
      <c r="J680" s="6"/>
    </row>
    <row r="681" spans="1:10" ht="12.75">
      <c r="A681" s="21"/>
      <c r="B681" s="93"/>
      <c r="C681" s="47"/>
      <c r="D681" s="18"/>
      <c r="E681" s="50"/>
      <c r="F681" s="50"/>
      <c r="G681" s="6"/>
      <c r="H681" s="6"/>
      <c r="I681" s="6"/>
      <c r="J681" s="6"/>
    </row>
    <row r="682" spans="1:10" ht="12.75">
      <c r="A682" s="52"/>
      <c r="B682" s="53"/>
      <c r="C682" s="47"/>
      <c r="D682" s="18"/>
      <c r="E682" s="50"/>
      <c r="F682" s="50"/>
      <c r="G682" s="6"/>
      <c r="H682" s="6"/>
      <c r="I682" s="6"/>
      <c r="J682" s="6"/>
    </row>
    <row r="683" spans="1:10" ht="12.75">
      <c r="A683" s="52"/>
      <c r="B683" s="69"/>
      <c r="C683" s="47"/>
      <c r="D683" s="18"/>
      <c r="E683" s="7"/>
      <c r="F683" s="7"/>
      <c r="G683" s="6"/>
      <c r="H683" s="6"/>
      <c r="I683" s="6"/>
      <c r="J683" s="6"/>
    </row>
    <row r="684" spans="1:10" ht="12.75">
      <c r="A684" s="52"/>
      <c r="B684" s="69"/>
      <c r="C684" s="53"/>
      <c r="D684" s="53"/>
      <c r="E684" s="7"/>
      <c r="F684" s="7"/>
      <c r="G684" s="7"/>
      <c r="H684" s="53"/>
      <c r="I684" s="53"/>
      <c r="J684" s="6"/>
    </row>
    <row r="685" spans="1:10" ht="12.75">
      <c r="A685" s="52"/>
      <c r="B685" s="69"/>
      <c r="C685" s="48"/>
      <c r="D685" s="48"/>
      <c r="E685" s="48"/>
      <c r="F685" s="7"/>
      <c r="G685" s="7"/>
      <c r="H685" s="53"/>
      <c r="I685" s="53"/>
      <c r="J685" s="6"/>
    </row>
    <row r="686" spans="1:10" ht="12.75">
      <c r="A686" s="21"/>
      <c r="B686" s="69"/>
      <c r="C686" s="48"/>
      <c r="D686" s="48"/>
      <c r="E686" s="48"/>
      <c r="F686" s="7"/>
      <c r="G686" s="7"/>
      <c r="H686" s="53"/>
      <c r="I686" s="53"/>
      <c r="J686" s="6"/>
    </row>
    <row r="687" spans="1:10" ht="12.75">
      <c r="A687" s="68"/>
      <c r="B687" s="69"/>
      <c r="C687" s="53"/>
      <c r="D687" s="53"/>
      <c r="E687" s="7"/>
      <c r="F687" s="7"/>
      <c r="G687" s="7"/>
      <c r="H687" s="53"/>
      <c r="I687" s="53"/>
      <c r="J687" s="6"/>
    </row>
    <row r="688" spans="1:10" ht="12.75">
      <c r="A688" s="84"/>
      <c r="B688" s="69"/>
      <c r="D688" s="7"/>
      <c r="E688" s="7"/>
      <c r="F688" s="7"/>
      <c r="G688" s="7"/>
      <c r="H688" s="18"/>
      <c r="I688" s="7"/>
      <c r="J688" s="48"/>
    </row>
    <row r="689" spans="1:10" ht="12.75">
      <c r="A689" s="101"/>
      <c r="B689" s="69"/>
      <c r="D689" s="7"/>
      <c r="E689" s="7"/>
      <c r="F689" s="7"/>
      <c r="G689" s="7"/>
      <c r="H689" s="18"/>
      <c r="I689" s="7"/>
      <c r="J689" s="6"/>
    </row>
    <row r="690" spans="1:10" ht="12.75">
      <c r="A690" s="21"/>
      <c r="B690" s="14"/>
      <c r="D690" s="7"/>
      <c r="E690" s="7"/>
      <c r="F690" s="7"/>
      <c r="G690" s="7"/>
      <c r="H690" s="18"/>
      <c r="I690" s="7"/>
      <c r="J690" s="6"/>
    </row>
    <row r="691" spans="1:10" ht="12.75">
      <c r="A691" s="21"/>
      <c r="C691" s="53"/>
      <c r="D691" s="7"/>
      <c r="E691" s="7"/>
      <c r="F691" s="7"/>
      <c r="G691" s="53"/>
      <c r="H691" s="18"/>
      <c r="I691" s="53"/>
      <c r="J691" s="6"/>
    </row>
    <row r="692" spans="1:10" ht="12.75">
      <c r="A692" s="52"/>
      <c r="C692" s="53"/>
      <c r="D692" s="7"/>
      <c r="E692" s="7"/>
      <c r="F692" s="7"/>
      <c r="G692" s="53"/>
      <c r="H692" s="18"/>
      <c r="I692" s="53"/>
      <c r="J692" s="6"/>
    </row>
    <row r="693" spans="1:10" ht="12.75">
      <c r="A693" s="52"/>
      <c r="C693" s="53"/>
      <c r="D693" s="7"/>
      <c r="E693" s="7"/>
      <c r="F693" s="7"/>
      <c r="G693" s="53"/>
      <c r="H693" s="53"/>
      <c r="I693" s="53"/>
      <c r="J693" s="6"/>
    </row>
    <row r="694" spans="1:10" ht="12.75">
      <c r="A694" s="52"/>
      <c r="C694" s="53"/>
      <c r="D694" s="7"/>
      <c r="E694" s="7"/>
      <c r="F694" s="7"/>
      <c r="G694" s="53"/>
      <c r="H694" s="18"/>
      <c r="I694" s="53"/>
      <c r="J694" s="6"/>
    </row>
    <row r="695" spans="1:10" ht="12.75">
      <c r="A695" s="21"/>
      <c r="C695" s="53"/>
      <c r="D695" s="7"/>
      <c r="E695" s="7"/>
      <c r="F695" s="7"/>
      <c r="G695" s="53"/>
      <c r="H695" s="18"/>
      <c r="I695" s="53"/>
      <c r="J695" s="6"/>
    </row>
    <row r="696" spans="1:10" ht="12.75">
      <c r="A696" s="21"/>
      <c r="C696" s="53"/>
      <c r="D696" s="7"/>
      <c r="E696" s="7"/>
      <c r="F696" s="7"/>
      <c r="G696" s="53"/>
      <c r="H696" s="18"/>
      <c r="I696" s="53"/>
      <c r="J696" s="48"/>
    </row>
    <row r="697" spans="1:10" ht="12.75">
      <c r="A697" s="21"/>
      <c r="C697" s="61"/>
      <c r="D697" s="7"/>
      <c r="E697" s="7"/>
      <c r="F697" s="7"/>
      <c r="G697" s="7"/>
      <c r="H697" s="53"/>
      <c r="I697" s="53"/>
      <c r="J697" s="48"/>
    </row>
    <row r="698" spans="1:10" ht="12.75">
      <c r="A698" s="84"/>
      <c r="C698" s="53"/>
      <c r="D698" s="7"/>
      <c r="E698" s="7"/>
      <c r="F698" s="7"/>
      <c r="G698" s="53"/>
      <c r="H698" s="53"/>
      <c r="I698" s="53"/>
      <c r="J698" s="6"/>
    </row>
    <row r="699" spans="1:10" ht="12.75">
      <c r="A699" s="52"/>
      <c r="B699" s="61"/>
      <c r="C699" s="8"/>
      <c r="D699" s="8"/>
      <c r="E699" s="8"/>
      <c r="F699" s="8"/>
      <c r="G699" s="8"/>
      <c r="H699" s="8"/>
      <c r="I699" s="48"/>
      <c r="J699" s="6"/>
    </row>
    <row r="700" spans="1:10" ht="12.75">
      <c r="A700" s="47"/>
      <c r="C700" s="53"/>
      <c r="D700" s="7"/>
      <c r="E700" s="7"/>
      <c r="F700" s="7"/>
      <c r="G700" s="53"/>
      <c r="H700" s="53"/>
      <c r="I700" s="53"/>
      <c r="J700" s="6"/>
    </row>
    <row r="701" spans="1:10" ht="12.75">
      <c r="A701" s="21"/>
      <c r="B701" s="8"/>
      <c r="D701" s="7"/>
      <c r="E701" s="7"/>
      <c r="F701" s="7"/>
      <c r="G701" s="7"/>
      <c r="H701" s="53"/>
      <c r="I701" s="7"/>
      <c r="J701" s="6"/>
    </row>
    <row r="702" spans="1:10" ht="12.75">
      <c r="A702" s="21"/>
      <c r="D702" s="7"/>
      <c r="E702" s="7"/>
      <c r="F702" s="7"/>
      <c r="G702" s="7"/>
      <c r="H702" s="18"/>
      <c r="I702" s="7"/>
      <c r="J702" s="6"/>
    </row>
    <row r="703" spans="1:10" ht="12.75">
      <c r="A703" s="52"/>
      <c r="B703" s="14"/>
      <c r="D703" s="7"/>
      <c r="E703" s="7"/>
      <c r="F703" s="7"/>
      <c r="G703" s="7"/>
      <c r="H703" s="18"/>
      <c r="I703" s="7"/>
      <c r="J703" s="6"/>
    </row>
    <row r="704" spans="1:10" ht="12.75">
      <c r="A704" s="6"/>
      <c r="C704" s="53"/>
      <c r="D704" s="7"/>
      <c r="E704" s="7"/>
      <c r="F704" s="7"/>
      <c r="G704" s="53"/>
      <c r="H704" s="18"/>
      <c r="I704" s="53"/>
      <c r="J704" s="6"/>
    </row>
    <row r="705" spans="1:10" ht="12.75">
      <c r="A705" s="21"/>
      <c r="C705" s="53"/>
      <c r="D705" s="7"/>
      <c r="E705" s="7"/>
      <c r="F705" s="7"/>
      <c r="G705" s="53"/>
      <c r="H705" s="18"/>
      <c r="I705" s="53"/>
      <c r="J705" s="6"/>
    </row>
    <row r="706" spans="1:10" ht="12.75">
      <c r="A706" s="84"/>
      <c r="C706" s="53"/>
      <c r="D706" s="7"/>
      <c r="E706" s="7"/>
      <c r="F706" s="7"/>
      <c r="G706" s="53"/>
      <c r="H706" s="53"/>
      <c r="I706" s="53"/>
      <c r="J706" s="48"/>
    </row>
    <row r="707" spans="1:10" ht="12.75">
      <c r="A707" s="84"/>
      <c r="C707" s="53"/>
      <c r="D707" s="7"/>
      <c r="E707" s="7"/>
      <c r="F707" s="7"/>
      <c r="G707" s="53"/>
      <c r="H707" s="18"/>
      <c r="I707" s="53"/>
      <c r="J707" s="6"/>
    </row>
    <row r="708" spans="1:10" ht="12.75">
      <c r="A708" s="49"/>
      <c r="C708" s="53"/>
      <c r="D708" s="7"/>
      <c r="E708" s="7"/>
      <c r="F708" s="7"/>
      <c r="G708" s="53"/>
      <c r="H708" s="18"/>
      <c r="I708" s="53"/>
      <c r="J708" s="6"/>
    </row>
    <row r="709" spans="1:10" ht="12.75">
      <c r="A709" s="21"/>
      <c r="C709" s="53"/>
      <c r="D709" s="7"/>
      <c r="E709" s="7"/>
      <c r="F709" s="7"/>
      <c r="G709" s="53"/>
      <c r="H709" s="18"/>
      <c r="I709" s="53"/>
      <c r="J709" s="6"/>
    </row>
    <row r="710" spans="1:10" ht="12.75">
      <c r="A710" s="21"/>
      <c r="C710" s="53"/>
      <c r="D710" s="7"/>
      <c r="E710" s="7"/>
      <c r="F710" s="7"/>
      <c r="G710" s="53"/>
      <c r="H710" s="18"/>
      <c r="I710" s="53"/>
      <c r="J710" s="6"/>
    </row>
    <row r="711" spans="1:10" ht="12.75">
      <c r="A711" s="52"/>
      <c r="C711" s="53"/>
      <c r="D711" s="7"/>
      <c r="E711" s="7"/>
      <c r="F711" s="7"/>
      <c r="G711" s="53"/>
      <c r="H711" s="18"/>
      <c r="I711" s="53"/>
      <c r="J711" s="6"/>
    </row>
    <row r="712" spans="1:10" ht="12.75">
      <c r="A712" s="52"/>
      <c r="C712" s="53"/>
      <c r="D712" s="7"/>
      <c r="E712" s="7"/>
      <c r="F712" s="7"/>
      <c r="G712" s="53"/>
      <c r="H712" s="18"/>
      <c r="I712" s="53"/>
      <c r="J712" s="6"/>
    </row>
    <row r="713" spans="1:10" ht="12.75">
      <c r="A713" s="52"/>
      <c r="C713" s="53"/>
      <c r="D713" s="7"/>
      <c r="E713" s="7"/>
      <c r="F713" s="7"/>
      <c r="G713" s="53"/>
      <c r="H713" s="18"/>
      <c r="I713" s="53"/>
      <c r="J713" s="6"/>
    </row>
    <row r="714" spans="1:10" ht="12.75">
      <c r="A714" s="6"/>
      <c r="C714" s="53"/>
      <c r="D714" s="7"/>
      <c r="E714" s="7"/>
      <c r="F714" s="7"/>
      <c r="G714" s="53"/>
      <c r="H714" s="18"/>
      <c r="I714" s="53"/>
      <c r="J714" s="6"/>
    </row>
    <row r="715" spans="1:10" ht="12.75">
      <c r="A715" s="53"/>
      <c r="C715" s="53"/>
      <c r="D715" s="7"/>
      <c r="E715" s="7"/>
      <c r="F715" s="7"/>
      <c r="G715" s="53"/>
      <c r="H715" s="18"/>
      <c r="I715" s="53"/>
      <c r="J715" s="6"/>
    </row>
    <row r="716" spans="1:10" ht="12.75">
      <c r="A716" s="53"/>
      <c r="C716" s="61"/>
      <c r="D716" s="7"/>
      <c r="E716" s="7"/>
      <c r="F716" s="7"/>
      <c r="G716" s="7"/>
      <c r="H716" s="53"/>
      <c r="I716" s="53"/>
      <c r="J716" s="48"/>
    </row>
    <row r="717" spans="1:10" ht="12.75">
      <c r="A717" s="53"/>
      <c r="C717" s="66"/>
      <c r="D717" s="62"/>
      <c r="E717" s="62"/>
      <c r="F717" s="62"/>
      <c r="G717" s="62"/>
      <c r="H717" s="63"/>
      <c r="I717" s="53"/>
      <c r="J717" s="48"/>
    </row>
    <row r="718" spans="1:10" ht="12.75">
      <c r="A718" s="53"/>
      <c r="B718" s="61"/>
      <c r="C718" s="53"/>
      <c r="D718" s="7"/>
      <c r="E718" s="7"/>
      <c r="F718" s="7"/>
      <c r="G718" s="53"/>
      <c r="H718" s="53"/>
      <c r="I718" s="53"/>
      <c r="J718" s="6"/>
    </row>
    <row r="719" spans="1:10" ht="12.75">
      <c r="A719" s="53"/>
      <c r="B719" s="66"/>
      <c r="C719" s="8"/>
      <c r="D719" s="8"/>
      <c r="E719" s="8"/>
      <c r="F719" s="8"/>
      <c r="G719" s="8"/>
      <c r="H719" s="8"/>
      <c r="I719" s="48"/>
      <c r="J719" s="7"/>
    </row>
    <row r="720" spans="1:10" ht="12.75">
      <c r="A720" s="53"/>
      <c r="C720" s="53"/>
      <c r="D720" s="7"/>
      <c r="E720" s="7"/>
      <c r="F720" s="7"/>
      <c r="G720" s="53"/>
      <c r="H720" s="53"/>
      <c r="I720" s="53"/>
      <c r="J720" s="7"/>
    </row>
    <row r="721" spans="1:10" ht="12.75">
      <c r="A721" s="53"/>
      <c r="B721" s="8"/>
      <c r="D721" s="7"/>
      <c r="E721" s="7"/>
      <c r="F721" s="7"/>
      <c r="G721" s="7"/>
      <c r="H721" s="53"/>
      <c r="I721" s="7"/>
      <c r="J721" s="7"/>
    </row>
    <row r="722" spans="1:10" ht="12.75">
      <c r="A722" s="53"/>
      <c r="D722" s="7"/>
      <c r="E722" s="7"/>
      <c r="F722" s="7"/>
      <c r="G722" s="7"/>
      <c r="H722" s="18"/>
      <c r="I722" s="7"/>
      <c r="J722" s="53"/>
    </row>
    <row r="723" spans="1:10" ht="12.75">
      <c r="A723" s="53"/>
      <c r="B723" s="14"/>
      <c r="D723" s="7"/>
      <c r="E723" s="7"/>
      <c r="F723" s="7"/>
      <c r="G723" s="7"/>
      <c r="H723" s="18"/>
      <c r="I723" s="7"/>
      <c r="J723" s="53"/>
    </row>
    <row r="724" spans="1:10" ht="12.75">
      <c r="A724" s="53"/>
      <c r="C724" s="53"/>
      <c r="D724" s="7"/>
      <c r="E724" s="7"/>
      <c r="F724" s="7"/>
      <c r="G724" s="53"/>
      <c r="H724" s="18"/>
      <c r="I724" s="53"/>
      <c r="J724" s="53"/>
    </row>
    <row r="725" spans="1:10" ht="12.75">
      <c r="A725" s="53"/>
      <c r="C725" s="53"/>
      <c r="D725" s="7"/>
      <c r="E725" s="7"/>
      <c r="F725" s="7"/>
      <c r="G725" s="53"/>
      <c r="H725" s="18"/>
      <c r="I725" s="53"/>
      <c r="J725" s="53"/>
    </row>
    <row r="726" spans="1:10" ht="12.75">
      <c r="A726" s="53"/>
      <c r="C726" s="53"/>
      <c r="D726" s="7"/>
      <c r="E726" s="7"/>
      <c r="F726" s="7"/>
      <c r="G726" s="53"/>
      <c r="H726" s="53"/>
      <c r="I726" s="53"/>
      <c r="J726" s="53"/>
    </row>
    <row r="727" spans="1:10" ht="12.75">
      <c r="A727" s="53"/>
      <c r="C727" s="53"/>
      <c r="D727" s="7"/>
      <c r="E727" s="7"/>
      <c r="F727" s="7"/>
      <c r="G727" s="53"/>
      <c r="H727" s="18"/>
      <c r="I727" s="53"/>
      <c r="J727" s="53"/>
    </row>
    <row r="728" spans="1:10" ht="12.75">
      <c r="A728" s="53"/>
      <c r="C728" s="53"/>
      <c r="D728" s="7"/>
      <c r="E728" s="7"/>
      <c r="F728" s="7"/>
      <c r="G728" s="53"/>
      <c r="H728" s="18"/>
      <c r="I728" s="53"/>
      <c r="J728" s="53"/>
    </row>
    <row r="729" spans="1:10" ht="12.75">
      <c r="A729" s="53"/>
      <c r="C729" s="61"/>
      <c r="D729" s="7"/>
      <c r="E729" s="7"/>
      <c r="F729" s="7"/>
      <c r="G729" s="7"/>
      <c r="H729" s="53"/>
      <c r="I729" s="53"/>
      <c r="J729" s="7"/>
    </row>
    <row r="730" spans="1:10" ht="12.75">
      <c r="A730" s="53"/>
      <c r="C730" s="61"/>
      <c r="D730" s="7"/>
      <c r="E730" s="7"/>
      <c r="F730" s="7"/>
      <c r="G730" s="7"/>
      <c r="H730" s="53"/>
      <c r="I730" s="53"/>
      <c r="J730" s="7"/>
    </row>
    <row r="731" spans="1:10" ht="12.75">
      <c r="A731" s="53"/>
      <c r="B731" s="61"/>
      <c r="C731" s="53"/>
      <c r="D731" s="7"/>
      <c r="E731" s="7"/>
      <c r="F731" s="7"/>
      <c r="G731" s="53"/>
      <c r="H731" s="53"/>
      <c r="I731" s="53"/>
      <c r="J731" s="7"/>
    </row>
    <row r="732" spans="1:10" ht="12.75">
      <c r="A732" s="53"/>
      <c r="B732" s="100"/>
      <c r="C732" s="8"/>
      <c r="D732" s="8"/>
      <c r="E732" s="8"/>
      <c r="F732" s="8"/>
      <c r="G732" s="8"/>
      <c r="H732" s="8"/>
      <c r="I732" s="48"/>
      <c r="J732" s="7"/>
    </row>
    <row r="733" spans="1:10" ht="12.75">
      <c r="A733" s="53"/>
      <c r="C733" s="18"/>
      <c r="D733" s="22"/>
      <c r="E733" s="22"/>
      <c r="F733" s="6"/>
      <c r="G733" s="6"/>
      <c r="H733" s="6"/>
      <c r="I733" s="6"/>
      <c r="J733" s="7"/>
    </row>
    <row r="734" spans="1:10" ht="12.75">
      <c r="A734" s="53"/>
      <c r="B734" s="8"/>
      <c r="D734" s="7"/>
      <c r="E734" s="7"/>
      <c r="F734" s="7"/>
      <c r="G734" s="7"/>
      <c r="H734" s="53"/>
      <c r="I734" s="7"/>
      <c r="J734" s="7"/>
    </row>
    <row r="735" spans="1:10" ht="12.75">
      <c r="A735" s="53"/>
      <c r="B735" s="18"/>
      <c r="D735" s="7"/>
      <c r="E735" s="7"/>
      <c r="F735" s="7"/>
      <c r="G735" s="7"/>
      <c r="H735" s="18"/>
      <c r="I735" s="7"/>
      <c r="J735" s="7"/>
    </row>
    <row r="736" spans="1:10" ht="12.75">
      <c r="A736" s="53"/>
      <c r="B736" s="14"/>
      <c r="D736" s="7"/>
      <c r="E736" s="7"/>
      <c r="F736" s="7"/>
      <c r="G736" s="7"/>
      <c r="H736" s="18"/>
      <c r="I736" s="7"/>
      <c r="J736" s="7"/>
    </row>
    <row r="737" spans="1:10" ht="12.75">
      <c r="A737" s="53"/>
      <c r="D737" s="7"/>
      <c r="E737" s="7"/>
      <c r="F737" s="7"/>
      <c r="G737" s="7"/>
      <c r="H737" s="18"/>
      <c r="I737" s="7"/>
      <c r="J737" s="7"/>
    </row>
    <row r="738" spans="1:10" ht="12.75">
      <c r="A738" s="53"/>
      <c r="C738" s="53"/>
      <c r="D738" s="7"/>
      <c r="E738" s="7"/>
      <c r="F738" s="7"/>
      <c r="G738" s="53"/>
      <c r="H738" s="18"/>
      <c r="I738" s="53"/>
      <c r="J738" s="7"/>
    </row>
    <row r="739" spans="1:10" ht="12.75">
      <c r="A739" s="53"/>
      <c r="C739" s="53"/>
      <c r="D739" s="7"/>
      <c r="E739" s="7"/>
      <c r="F739" s="7"/>
      <c r="G739" s="53"/>
      <c r="H739" s="18"/>
      <c r="I739" s="53"/>
      <c r="J739" s="7"/>
    </row>
    <row r="740" spans="1:10" ht="12.75">
      <c r="A740" s="53"/>
      <c r="C740" s="53"/>
      <c r="D740" s="7"/>
      <c r="E740" s="7"/>
      <c r="F740" s="7"/>
      <c r="G740" s="53"/>
      <c r="H740" s="18"/>
      <c r="I740" s="53"/>
      <c r="J740" s="7"/>
    </row>
    <row r="741" spans="1:10" ht="12.75">
      <c r="A741" s="53"/>
      <c r="C741" s="61"/>
      <c r="D741" s="7"/>
      <c r="E741" s="7"/>
      <c r="F741" s="7"/>
      <c r="G741" s="7"/>
      <c r="H741" s="53"/>
      <c r="I741" s="53"/>
      <c r="J741" s="7"/>
    </row>
    <row r="742" spans="1:10" ht="12.75">
      <c r="A742" s="53"/>
      <c r="C742" s="61"/>
      <c r="D742" s="7"/>
      <c r="E742" s="7"/>
      <c r="F742" s="7"/>
      <c r="G742" s="7"/>
      <c r="H742" s="63"/>
      <c r="I742" s="53"/>
      <c r="J742" s="7"/>
    </row>
    <row r="743" spans="1:10" ht="12.75">
      <c r="A743" s="53"/>
      <c r="B743" s="61"/>
      <c r="C743" s="53"/>
      <c r="D743" s="7"/>
      <c r="E743" s="7"/>
      <c r="F743" s="7"/>
      <c r="G743" s="53"/>
      <c r="H743" s="53"/>
      <c r="I743" s="53"/>
      <c r="J743" s="7"/>
    </row>
    <row r="744" spans="1:10" ht="12.75">
      <c r="A744" s="53"/>
      <c r="B744" s="102"/>
      <c r="C744" s="8"/>
      <c r="D744" s="8"/>
      <c r="E744" s="8"/>
      <c r="F744" s="8"/>
      <c r="G744" s="8"/>
      <c r="H744" s="8"/>
      <c r="I744" s="48"/>
      <c r="J744" s="7"/>
    </row>
    <row r="745" spans="1:10" ht="12.75">
      <c r="A745" s="53"/>
      <c r="C745" s="18"/>
      <c r="D745" s="22"/>
      <c r="E745" s="22"/>
      <c r="F745" s="6"/>
      <c r="G745" s="6"/>
      <c r="H745" s="6"/>
      <c r="I745" s="53"/>
      <c r="J745" s="7"/>
    </row>
    <row r="746" spans="1:10" ht="12.75">
      <c r="A746" s="53"/>
      <c r="B746" s="8"/>
      <c r="D746" s="7"/>
      <c r="E746" s="7"/>
      <c r="F746" s="7"/>
      <c r="G746" s="7"/>
      <c r="H746" s="53"/>
      <c r="I746" s="7"/>
      <c r="J746" s="7"/>
    </row>
    <row r="747" spans="1:10" ht="12.75">
      <c r="A747" s="53"/>
      <c r="B747" s="18"/>
      <c r="D747" s="7"/>
      <c r="E747" s="7"/>
      <c r="F747" s="7"/>
      <c r="G747" s="7"/>
      <c r="H747" s="18"/>
      <c r="I747" s="7"/>
      <c r="J747" s="7"/>
    </row>
    <row r="748" spans="1:10" ht="12.75">
      <c r="A748" s="53"/>
      <c r="B748" s="14"/>
      <c r="D748" s="7"/>
      <c r="E748" s="7"/>
      <c r="F748" s="7"/>
      <c r="G748" s="7"/>
      <c r="H748" s="18"/>
      <c r="I748" s="7"/>
      <c r="J748" s="7"/>
    </row>
    <row r="749" spans="1:10" ht="12.75">
      <c r="A749" s="53"/>
      <c r="D749" s="7"/>
      <c r="E749" s="7"/>
      <c r="F749" s="7"/>
      <c r="G749" s="7"/>
      <c r="H749" s="18"/>
      <c r="I749" s="7"/>
      <c r="J749" s="7"/>
    </row>
    <row r="750" spans="1:10" ht="12.75">
      <c r="A750" s="53"/>
      <c r="C750" s="53"/>
      <c r="D750" s="7"/>
      <c r="E750" s="7"/>
      <c r="F750" s="7"/>
      <c r="G750" s="53"/>
      <c r="H750" s="18"/>
      <c r="I750" s="53"/>
      <c r="J750" s="7"/>
    </row>
    <row r="751" spans="1:10" ht="12.75">
      <c r="A751" s="53"/>
      <c r="C751" s="53"/>
      <c r="D751" s="7"/>
      <c r="E751" s="7"/>
      <c r="F751" s="7"/>
      <c r="G751" s="53"/>
      <c r="H751" s="18"/>
      <c r="I751" s="53"/>
      <c r="J751" s="7"/>
    </row>
    <row r="752" spans="1:10" ht="12.75">
      <c r="A752" s="53"/>
      <c r="C752" s="53"/>
      <c r="D752" s="7"/>
      <c r="E752" s="7"/>
      <c r="F752" s="7"/>
      <c r="G752" s="53"/>
      <c r="H752" s="18"/>
      <c r="I752" s="53"/>
      <c r="J752" s="7"/>
    </row>
    <row r="753" spans="1:10" ht="12.75">
      <c r="A753" s="53"/>
      <c r="C753" s="53"/>
      <c r="D753" s="7"/>
      <c r="E753" s="7"/>
      <c r="F753" s="7"/>
      <c r="G753" s="53"/>
      <c r="H753" s="18"/>
      <c r="I753" s="53"/>
      <c r="J753" s="7"/>
    </row>
    <row r="754" spans="1:10" ht="12.75">
      <c r="A754" s="53"/>
      <c r="C754" s="61"/>
      <c r="D754" s="7"/>
      <c r="E754" s="7"/>
      <c r="F754" s="7"/>
      <c r="G754" s="7"/>
      <c r="H754" s="53"/>
      <c r="I754" s="53"/>
      <c r="J754" s="7"/>
    </row>
    <row r="755" spans="1:10" ht="12.75">
      <c r="A755" s="53"/>
      <c r="C755" s="53"/>
      <c r="D755" s="7"/>
      <c r="E755" s="7"/>
      <c r="F755" s="7"/>
      <c r="G755" s="53"/>
      <c r="H755" s="53"/>
      <c r="I755" s="53"/>
      <c r="J755" s="7"/>
    </row>
    <row r="756" spans="1:10" ht="12.75">
      <c r="A756" s="53"/>
      <c r="B756" s="61"/>
      <c r="C756" s="8"/>
      <c r="D756" s="8"/>
      <c r="E756" s="8"/>
      <c r="F756" s="8"/>
      <c r="G756" s="8"/>
      <c r="H756" s="8"/>
      <c r="I756" s="48"/>
      <c r="J756" s="7"/>
    </row>
    <row r="757" spans="1:10" ht="12.75">
      <c r="A757" s="53"/>
      <c r="C757" s="53"/>
      <c r="D757" s="7"/>
      <c r="E757" s="7"/>
      <c r="F757" s="6"/>
      <c r="G757" s="6"/>
      <c r="H757" s="6"/>
      <c r="I757" s="6"/>
      <c r="J757" s="7"/>
    </row>
    <row r="758" spans="1:10" ht="12.75">
      <c r="A758" s="53"/>
      <c r="B758" s="8"/>
      <c r="C758" s="18"/>
      <c r="D758" s="49"/>
      <c r="E758" s="49"/>
      <c r="F758" s="6"/>
      <c r="G758" s="6"/>
      <c r="H758" s="53"/>
      <c r="I758" s="9"/>
      <c r="J758" s="7"/>
    </row>
    <row r="759" spans="1:10" ht="12.75">
      <c r="A759" s="53"/>
      <c r="B759" s="53"/>
      <c r="C759" s="18"/>
      <c r="D759" s="50"/>
      <c r="E759" s="50"/>
      <c r="F759" s="6"/>
      <c r="G759" s="6"/>
      <c r="H759" s="6"/>
      <c r="I759" s="9"/>
      <c r="J759" s="7"/>
    </row>
    <row r="760" spans="1:10" ht="12.75">
      <c r="A760" s="69"/>
      <c r="B760" s="14"/>
      <c r="C760" s="18"/>
      <c r="D760" s="50"/>
      <c r="E760" s="50"/>
      <c r="F760" s="6"/>
      <c r="G760" s="6"/>
      <c r="H760" s="6"/>
      <c r="I760" s="6"/>
      <c r="J760" s="7"/>
    </row>
    <row r="761" spans="1:10" ht="12.75">
      <c r="A761" s="53"/>
      <c r="C761" s="18"/>
      <c r="D761" s="50"/>
      <c r="E761" s="50"/>
      <c r="F761" s="6"/>
      <c r="G761" s="6"/>
      <c r="H761" s="6"/>
      <c r="I761" s="6"/>
      <c r="J761" s="7"/>
    </row>
    <row r="762" spans="1:10" ht="12.75">
      <c r="A762" s="53"/>
      <c r="C762" s="18"/>
      <c r="D762" s="83"/>
      <c r="E762" s="83"/>
      <c r="F762" s="6"/>
      <c r="G762" s="6"/>
      <c r="H762" s="6"/>
      <c r="I762" s="6"/>
      <c r="J762" s="7"/>
    </row>
    <row r="763" spans="1:10" ht="12.75">
      <c r="A763" s="53"/>
      <c r="C763" s="53"/>
      <c r="D763" s="22"/>
      <c r="E763" s="22"/>
      <c r="F763" s="6"/>
      <c r="G763" s="6"/>
      <c r="H763" s="6"/>
      <c r="I763" s="6"/>
      <c r="J763" s="7"/>
    </row>
    <row r="764" spans="1:10" ht="12.75">
      <c r="A764" s="53"/>
      <c r="C764" s="96"/>
      <c r="D764" s="7"/>
      <c r="E764" s="7"/>
      <c r="F764" s="6"/>
      <c r="G764" s="6"/>
      <c r="H764" s="6"/>
      <c r="I764" s="6"/>
      <c r="J764" s="7"/>
    </row>
    <row r="765" spans="1:10" ht="12.75">
      <c r="A765" s="53"/>
      <c r="C765" s="18"/>
      <c r="D765" s="49"/>
      <c r="E765" s="49"/>
      <c r="F765" s="6"/>
      <c r="G765" s="6"/>
      <c r="H765" s="6"/>
      <c r="I765" s="6"/>
      <c r="J765" s="7"/>
    </row>
    <row r="766" spans="1:10" ht="12.75">
      <c r="A766" s="53"/>
      <c r="C766" s="18"/>
      <c r="D766" s="50"/>
      <c r="E766" s="50"/>
      <c r="F766" s="6"/>
      <c r="G766" s="6"/>
      <c r="H766" s="6"/>
      <c r="I766" s="6"/>
      <c r="J766" s="7"/>
    </row>
    <row r="767" spans="1:10" ht="12.75">
      <c r="A767" s="53"/>
      <c r="C767" s="18"/>
      <c r="D767" s="50"/>
      <c r="E767" s="50"/>
      <c r="F767" s="6"/>
      <c r="G767" s="6"/>
      <c r="H767" s="6"/>
      <c r="I767" s="6"/>
      <c r="J767" s="7"/>
    </row>
    <row r="768" spans="1:10" ht="12.75">
      <c r="A768" s="53"/>
      <c r="C768" s="18"/>
      <c r="D768" s="50"/>
      <c r="E768" s="50"/>
      <c r="F768" s="6"/>
      <c r="G768" s="6"/>
      <c r="H768" s="6"/>
      <c r="I768" s="6"/>
      <c r="J768" s="7"/>
    </row>
    <row r="769" spans="1:10" ht="12.75">
      <c r="A769" s="53"/>
      <c r="C769" s="61"/>
      <c r="D769" s="7"/>
      <c r="E769" s="7"/>
      <c r="F769" s="7"/>
      <c r="G769" s="7"/>
      <c r="H769" s="53"/>
      <c r="I769" s="53"/>
      <c r="J769" s="7"/>
    </row>
    <row r="770" spans="1:10" ht="12.75">
      <c r="A770" s="53"/>
      <c r="B770" s="36"/>
      <c r="C770" s="53"/>
      <c r="D770" s="7"/>
      <c r="E770" s="7"/>
      <c r="F770" s="7"/>
      <c r="G770" s="53"/>
      <c r="H770" s="53"/>
      <c r="I770" s="53"/>
      <c r="J770" s="7"/>
    </row>
    <row r="771" spans="1:10" ht="12.75">
      <c r="A771" s="53"/>
      <c r="B771" s="61"/>
      <c r="C771" s="8"/>
      <c r="D771" s="8"/>
      <c r="E771" s="8"/>
      <c r="F771" s="8"/>
      <c r="G771" s="8"/>
      <c r="H771" s="8"/>
      <c r="I771" s="48"/>
      <c r="J771" s="7"/>
    </row>
    <row r="772" spans="1:10" ht="12.75">
      <c r="A772" s="18"/>
      <c r="C772" s="18"/>
      <c r="D772" s="7"/>
      <c r="E772" s="7"/>
      <c r="F772" s="6"/>
      <c r="G772" s="6"/>
      <c r="H772" s="6"/>
      <c r="I772" s="6"/>
      <c r="J772" s="7"/>
    </row>
    <row r="773" spans="1:10" ht="12.75">
      <c r="A773" s="53"/>
      <c r="B773" s="8"/>
      <c r="C773" s="18"/>
      <c r="D773" s="49"/>
      <c r="E773" s="49"/>
      <c r="F773" s="6"/>
      <c r="G773" s="6"/>
      <c r="H773" s="53"/>
      <c r="I773" s="9"/>
      <c r="J773" s="7"/>
    </row>
    <row r="774" spans="1:10" ht="12.75">
      <c r="A774" s="53"/>
      <c r="B774" s="18"/>
      <c r="C774" s="18"/>
      <c r="D774" s="50"/>
      <c r="E774" s="50"/>
      <c r="F774" s="6"/>
      <c r="G774" s="6"/>
      <c r="H774" s="6"/>
      <c r="I774" s="9"/>
      <c r="J774" s="7"/>
    </row>
    <row r="775" spans="1:10" ht="12.75">
      <c r="A775" s="53"/>
      <c r="B775" s="14"/>
      <c r="C775" s="18"/>
      <c r="D775" s="50"/>
      <c r="E775" s="50"/>
      <c r="F775" s="6"/>
      <c r="G775" s="6"/>
      <c r="H775" s="6"/>
      <c r="I775" s="6"/>
      <c r="J775" s="7"/>
    </row>
    <row r="776" spans="1:10" ht="12.75">
      <c r="A776" s="53"/>
      <c r="C776" s="18"/>
      <c r="D776" s="50"/>
      <c r="E776" s="50"/>
      <c r="F776" s="6"/>
      <c r="G776" s="6"/>
      <c r="H776" s="6"/>
      <c r="I776" s="6"/>
      <c r="J776" s="7"/>
    </row>
    <row r="777" spans="1:10" ht="12.75">
      <c r="A777" s="53"/>
      <c r="C777" s="18"/>
      <c r="D777" s="50"/>
      <c r="E777" s="50"/>
      <c r="F777" s="6"/>
      <c r="G777" s="6"/>
      <c r="H777" s="26"/>
      <c r="I777" s="6"/>
      <c r="J777" s="7"/>
    </row>
    <row r="778" spans="1:10" ht="12.75">
      <c r="A778" s="53"/>
      <c r="C778" s="53"/>
      <c r="D778" s="7"/>
      <c r="E778" s="7"/>
      <c r="F778" s="7"/>
      <c r="G778" s="53"/>
      <c r="H778" s="18"/>
      <c r="I778" s="6"/>
      <c r="J778" s="7"/>
    </row>
    <row r="779" spans="1:10" ht="12.75">
      <c r="A779" s="53"/>
      <c r="C779" s="53"/>
      <c r="D779" s="22"/>
      <c r="E779" s="22"/>
      <c r="F779" s="6"/>
      <c r="G779" s="6"/>
      <c r="H779" s="6"/>
      <c r="I779" s="6"/>
      <c r="J779" s="7"/>
    </row>
    <row r="780" spans="1:10" ht="12.75">
      <c r="A780" s="53"/>
      <c r="C780" s="53"/>
      <c r="D780" s="22"/>
      <c r="E780" s="7"/>
      <c r="F780" s="6"/>
      <c r="G780" s="6"/>
      <c r="H780" s="6"/>
      <c r="I780" s="6"/>
      <c r="J780" s="7"/>
    </row>
    <row r="781" spans="1:10" ht="12.75">
      <c r="A781" s="53"/>
      <c r="C781" s="18"/>
      <c r="D781" s="49"/>
      <c r="E781" s="49"/>
      <c r="F781" s="6"/>
      <c r="G781" s="6"/>
      <c r="H781" s="6"/>
      <c r="I781" s="6"/>
      <c r="J781" s="7"/>
    </row>
    <row r="782" spans="1:10" ht="12.75">
      <c r="A782" s="53"/>
      <c r="C782" s="18"/>
      <c r="D782" s="50"/>
      <c r="E782" s="50"/>
      <c r="F782" s="6"/>
      <c r="G782" s="6"/>
      <c r="H782" s="6"/>
      <c r="I782" s="6"/>
      <c r="J782" s="7"/>
    </row>
    <row r="783" spans="1:10" ht="12.75">
      <c r="A783" s="53"/>
      <c r="C783" s="18"/>
      <c r="D783" s="50"/>
      <c r="E783" s="50"/>
      <c r="F783" s="6"/>
      <c r="G783" s="6"/>
      <c r="H783" s="6"/>
      <c r="I783" s="6"/>
      <c r="J783" s="7"/>
    </row>
    <row r="784" spans="1:10" ht="12.75">
      <c r="A784" s="53"/>
      <c r="C784" s="18"/>
      <c r="D784" s="50"/>
      <c r="E784" s="50"/>
      <c r="F784" s="6"/>
      <c r="G784" s="6"/>
      <c r="H784" s="6"/>
      <c r="I784" s="6"/>
      <c r="J784" s="7"/>
    </row>
    <row r="785" spans="1:10" ht="12.75">
      <c r="A785" s="53"/>
      <c r="C785" s="18"/>
      <c r="D785" s="50"/>
      <c r="E785" s="50"/>
      <c r="F785" s="6"/>
      <c r="G785" s="7"/>
      <c r="H785" s="18"/>
      <c r="I785" s="53"/>
      <c r="J785" s="7"/>
    </row>
    <row r="786" spans="1:10" ht="12.75">
      <c r="A786" s="18"/>
      <c r="C786" s="53"/>
      <c r="D786" s="7"/>
      <c r="E786" s="7"/>
      <c r="F786" s="7"/>
      <c r="G786" s="53"/>
      <c r="H786" s="53"/>
      <c r="I786" s="53"/>
      <c r="J786" s="7"/>
    </row>
    <row r="787" spans="1:10" ht="12.75">
      <c r="A787" s="18"/>
      <c r="B787" s="36"/>
      <c r="C787" s="8"/>
      <c r="D787" s="8"/>
      <c r="E787" s="8"/>
      <c r="F787" s="8"/>
      <c r="G787" s="8"/>
      <c r="H787" s="8"/>
      <c r="I787" s="48"/>
      <c r="J787" s="7"/>
    </row>
    <row r="788" spans="1:10" ht="12.75">
      <c r="A788" s="18"/>
      <c r="B788" s="61"/>
      <c r="C788" s="8"/>
      <c r="D788" s="8"/>
      <c r="E788" s="8"/>
      <c r="F788" s="8"/>
      <c r="G788" s="8"/>
      <c r="H788" s="8"/>
      <c r="I788" s="48"/>
      <c r="J788" s="7"/>
    </row>
    <row r="789" spans="1:10" ht="12.75">
      <c r="A789" s="18"/>
      <c r="C789" s="18"/>
      <c r="D789" s="7"/>
      <c r="E789" s="7"/>
      <c r="F789" s="6"/>
      <c r="G789" s="6"/>
      <c r="H789" s="6"/>
      <c r="I789" s="6"/>
      <c r="J789" s="7"/>
    </row>
    <row r="790" spans="1:10" ht="12.75">
      <c r="A790" s="69"/>
      <c r="B790" s="8"/>
      <c r="D790" s="7"/>
      <c r="E790" s="7"/>
      <c r="F790" s="7"/>
      <c r="G790" s="7"/>
      <c r="H790" s="53"/>
      <c r="I790" s="9"/>
      <c r="J790" s="7"/>
    </row>
    <row r="791" spans="1:10" ht="12.75">
      <c r="A791" s="69"/>
      <c r="B791" s="18"/>
      <c r="C791" s="18"/>
      <c r="D791" s="50"/>
      <c r="E791" s="50"/>
      <c r="F791" s="6"/>
      <c r="G791" s="6"/>
      <c r="H791" s="6"/>
      <c r="I791" s="9"/>
      <c r="J791" s="7"/>
    </row>
    <row r="792" spans="1:10" ht="12.75">
      <c r="A792" s="69"/>
      <c r="B792" s="14"/>
      <c r="C792" s="18"/>
      <c r="D792" s="50"/>
      <c r="E792" s="50"/>
      <c r="F792" s="6"/>
      <c r="G792" s="6"/>
      <c r="H792" s="6"/>
      <c r="I792" s="6"/>
      <c r="J792" s="7"/>
    </row>
    <row r="793" spans="1:10" ht="12.75">
      <c r="A793" s="69"/>
      <c r="C793" s="18"/>
      <c r="D793" s="50"/>
      <c r="E793" s="50"/>
      <c r="F793" s="6"/>
      <c r="G793" s="6"/>
      <c r="H793" s="6"/>
      <c r="I793" s="6"/>
      <c r="J793" s="7"/>
    </row>
    <row r="794" spans="1:10" ht="12.75">
      <c r="A794" s="69"/>
      <c r="C794" s="18"/>
      <c r="D794" s="50"/>
      <c r="E794" s="50"/>
      <c r="F794" s="6"/>
      <c r="G794" s="6"/>
      <c r="H794" s="26"/>
      <c r="I794" s="6"/>
      <c r="J794" s="7"/>
    </row>
    <row r="795" spans="1:10" ht="12.75">
      <c r="A795" s="69"/>
      <c r="C795" s="18"/>
      <c r="D795" s="83"/>
      <c r="E795" s="83"/>
      <c r="F795" s="6"/>
      <c r="G795" s="6"/>
      <c r="H795" s="6"/>
      <c r="I795" s="6"/>
      <c r="J795" s="7"/>
    </row>
    <row r="796" spans="1:10" ht="12.75">
      <c r="A796" s="86"/>
      <c r="C796" s="18"/>
      <c r="D796" s="50"/>
      <c r="E796" s="50"/>
      <c r="F796" s="6"/>
      <c r="G796" s="6"/>
      <c r="H796" s="6"/>
      <c r="I796" s="6"/>
      <c r="J796" s="7"/>
    </row>
    <row r="797" spans="1:10" ht="12.75">
      <c r="A797" s="53"/>
      <c r="C797" s="53"/>
      <c r="D797" s="7"/>
      <c r="E797" s="7"/>
      <c r="F797" s="7"/>
      <c r="G797" s="53"/>
      <c r="H797" s="18"/>
      <c r="I797" s="6"/>
      <c r="J797" s="7"/>
    </row>
    <row r="798" spans="1:10" ht="12.75">
      <c r="A798" s="69"/>
      <c r="C798" s="53"/>
      <c r="D798" s="7"/>
      <c r="E798" s="7"/>
      <c r="F798" s="7"/>
      <c r="G798" s="53"/>
      <c r="H798" s="53"/>
      <c r="I798" s="53"/>
      <c r="J798" s="7"/>
    </row>
    <row r="799" spans="1:10" ht="12.75">
      <c r="A799" s="69"/>
      <c r="C799" s="61"/>
      <c r="D799" s="7"/>
      <c r="E799" s="7"/>
      <c r="F799" s="7"/>
      <c r="G799" s="7"/>
      <c r="H799" s="63"/>
      <c r="I799" s="48"/>
      <c r="J799" s="7"/>
    </row>
    <row r="800" spans="1:10" ht="12.75">
      <c r="A800" s="53"/>
      <c r="B800" s="61"/>
      <c r="C800" s="8"/>
      <c r="D800" s="8"/>
      <c r="E800" s="8"/>
      <c r="F800" s="8"/>
      <c r="G800" s="8"/>
      <c r="H800" s="8"/>
      <c r="I800" s="48"/>
      <c r="J800" s="7"/>
    </row>
    <row r="801" spans="1:10" ht="12.75">
      <c r="A801" s="18"/>
      <c r="B801" s="102"/>
      <c r="C801" s="18"/>
      <c r="D801" s="50"/>
      <c r="E801" s="50"/>
      <c r="F801" s="6"/>
      <c r="G801" s="6"/>
      <c r="H801" s="6"/>
      <c r="I801" s="6"/>
      <c r="J801" s="7"/>
    </row>
    <row r="802" spans="1:10" ht="12.75">
      <c r="A802" s="18"/>
      <c r="B802" s="8"/>
      <c r="D802" s="7"/>
      <c r="E802" s="7"/>
      <c r="F802" s="7"/>
      <c r="G802" s="7"/>
      <c r="H802" s="53"/>
      <c r="I802" s="9"/>
      <c r="J802" s="7"/>
    </row>
    <row r="803" spans="1:10" ht="12.75">
      <c r="A803" s="18"/>
      <c r="B803" s="18"/>
      <c r="C803" s="18"/>
      <c r="D803" s="50"/>
      <c r="E803" s="50"/>
      <c r="F803" s="6"/>
      <c r="G803" s="6"/>
      <c r="H803" s="6"/>
      <c r="I803" s="9"/>
      <c r="J803" s="7"/>
    </row>
    <row r="804" spans="1:10" ht="12.75">
      <c r="A804" s="18"/>
      <c r="B804" s="14"/>
      <c r="C804" s="18"/>
      <c r="D804" s="50"/>
      <c r="E804" s="50"/>
      <c r="F804" s="6"/>
      <c r="G804" s="6"/>
      <c r="H804" s="6"/>
      <c r="I804" s="6"/>
      <c r="J804" s="7"/>
    </row>
    <row r="805" spans="1:10" ht="12.75">
      <c r="A805" s="18"/>
      <c r="C805" s="18"/>
      <c r="D805" s="50"/>
      <c r="E805" s="50"/>
      <c r="F805" s="6"/>
      <c r="G805" s="6"/>
      <c r="H805" s="6"/>
      <c r="I805" s="6"/>
      <c r="J805" s="7"/>
    </row>
    <row r="806" spans="1:10" ht="12.75">
      <c r="A806" s="69"/>
      <c r="C806" s="18"/>
      <c r="D806" s="50"/>
      <c r="E806" s="50"/>
      <c r="F806" s="6"/>
      <c r="G806" s="6"/>
      <c r="H806" s="26"/>
      <c r="I806" s="6"/>
      <c r="J806" s="7"/>
    </row>
    <row r="807" spans="1:10" ht="12.75">
      <c r="A807" s="53"/>
      <c r="C807" s="18"/>
      <c r="D807" s="83"/>
      <c r="E807" s="83"/>
      <c r="F807" s="6"/>
      <c r="G807" s="6"/>
      <c r="H807" s="6"/>
      <c r="I807" s="6"/>
      <c r="J807" s="7"/>
    </row>
    <row r="808" spans="1:10" ht="12.75">
      <c r="A808" s="69"/>
      <c r="C808" s="18"/>
      <c r="D808" s="50"/>
      <c r="E808" s="50"/>
      <c r="F808" s="6"/>
      <c r="G808" s="6"/>
      <c r="H808" s="6"/>
      <c r="I808" s="6"/>
      <c r="J808" s="7"/>
    </row>
    <row r="809" spans="1:10" ht="12.75">
      <c r="A809" s="69"/>
      <c r="C809" s="53"/>
      <c r="D809" s="7"/>
      <c r="E809" s="7"/>
      <c r="F809" s="7"/>
      <c r="G809" s="53"/>
      <c r="H809" s="53"/>
      <c r="I809" s="53"/>
      <c r="J809" s="7"/>
    </row>
    <row r="810" spans="1:10" ht="12.75">
      <c r="A810" s="69"/>
      <c r="C810" s="61"/>
      <c r="D810" s="7"/>
      <c r="E810" s="7"/>
      <c r="F810" s="7"/>
      <c r="G810" s="7"/>
      <c r="H810" s="63"/>
      <c r="I810" s="53"/>
      <c r="J810" s="7"/>
    </row>
    <row r="811" spans="1:10" ht="12.75">
      <c r="A811" s="69"/>
      <c r="B811" s="61"/>
      <c r="C811" s="8"/>
      <c r="D811" s="8"/>
      <c r="E811" s="8"/>
      <c r="F811" s="8"/>
      <c r="G811" s="8"/>
      <c r="H811" s="8"/>
      <c r="I811" s="48"/>
      <c r="J811" s="7"/>
    </row>
    <row r="812" spans="1:10" ht="12.75">
      <c r="A812" s="69"/>
      <c r="B812" s="102"/>
      <c r="C812" s="8"/>
      <c r="D812" s="8"/>
      <c r="E812" s="8"/>
      <c r="F812" s="8"/>
      <c r="G812" s="8"/>
      <c r="H812" s="8"/>
      <c r="I812" s="48"/>
      <c r="J812" s="7"/>
    </row>
    <row r="813" spans="1:10" ht="12.75">
      <c r="A813" s="86"/>
      <c r="C813" s="7"/>
      <c r="D813" s="22"/>
      <c r="E813" s="22"/>
      <c r="F813" s="6"/>
      <c r="G813" s="6"/>
      <c r="H813" s="6"/>
      <c r="I813" s="6"/>
      <c r="J813" s="7"/>
    </row>
    <row r="814" spans="1:10" ht="12.75">
      <c r="A814" s="53"/>
      <c r="B814" s="8"/>
      <c r="D814" s="7"/>
      <c r="E814" s="7"/>
      <c r="F814" s="7"/>
      <c r="G814" s="7"/>
      <c r="H814" s="53"/>
      <c r="I814" s="9"/>
      <c r="J814" s="7"/>
    </row>
    <row r="815" spans="1:10" ht="12.75">
      <c r="A815" s="69"/>
      <c r="B815" s="103"/>
      <c r="C815" s="18"/>
      <c r="D815" s="50"/>
      <c r="E815" s="50"/>
      <c r="F815" s="6"/>
      <c r="G815" s="6"/>
      <c r="H815" s="6"/>
      <c r="I815" s="9"/>
      <c r="J815" s="7"/>
    </row>
    <row r="816" spans="1:10" ht="12.75">
      <c r="A816" s="69"/>
      <c r="B816" s="14"/>
      <c r="C816" s="18"/>
      <c r="D816" s="50"/>
      <c r="E816" s="50"/>
      <c r="F816" s="6"/>
      <c r="G816" s="6"/>
      <c r="H816" s="6"/>
      <c r="I816" s="6"/>
      <c r="J816" s="7"/>
    </row>
    <row r="817" spans="1:10" ht="12.75">
      <c r="A817" s="53"/>
      <c r="C817" s="18"/>
      <c r="D817" s="50"/>
      <c r="E817" s="50"/>
      <c r="F817" s="6"/>
      <c r="G817" s="6"/>
      <c r="H817" s="6"/>
      <c r="I817" s="6"/>
      <c r="J817" s="7"/>
    </row>
    <row r="818" spans="1:10" ht="12.75">
      <c r="A818" s="18"/>
      <c r="C818" s="18"/>
      <c r="D818" s="50"/>
      <c r="E818" s="50"/>
      <c r="F818" s="6"/>
      <c r="G818" s="6"/>
      <c r="H818" s="6"/>
      <c r="I818" s="6"/>
      <c r="J818" s="7"/>
    </row>
    <row r="819" spans="1:10" ht="12.75">
      <c r="A819" s="18"/>
      <c r="C819" s="53"/>
      <c r="D819" s="7"/>
      <c r="E819" s="7"/>
      <c r="F819" s="7"/>
      <c r="G819" s="53"/>
      <c r="H819" s="18"/>
      <c r="I819" s="6"/>
      <c r="J819" s="7"/>
    </row>
    <row r="820" spans="1:10" ht="12.75">
      <c r="A820" s="18"/>
      <c r="C820" s="53"/>
      <c r="D820" s="7"/>
      <c r="E820" s="7"/>
      <c r="F820" s="7"/>
      <c r="G820" s="53"/>
      <c r="H820" s="18"/>
      <c r="I820" s="9"/>
      <c r="J820" s="7"/>
    </row>
    <row r="821" spans="1:10" ht="12.75">
      <c r="A821" s="18"/>
      <c r="C821" s="18"/>
      <c r="D821" s="50"/>
      <c r="E821" s="50"/>
      <c r="F821" s="6"/>
      <c r="G821" s="6"/>
      <c r="H821" s="6"/>
      <c r="I821" s="9"/>
      <c r="J821" s="7"/>
    </row>
    <row r="822" spans="1:10" ht="12.75">
      <c r="A822" s="18"/>
      <c r="C822" s="18"/>
      <c r="D822" s="50"/>
      <c r="E822" s="50"/>
      <c r="F822" s="6"/>
      <c r="G822" s="6"/>
      <c r="H822" s="6"/>
      <c r="I822" s="6"/>
      <c r="J822" s="7"/>
    </row>
    <row r="823" spans="1:10" ht="12.75">
      <c r="A823" s="18"/>
      <c r="C823" s="53"/>
      <c r="D823" s="7"/>
      <c r="E823" s="7"/>
      <c r="F823" s="7"/>
      <c r="G823" s="53"/>
      <c r="H823" s="53"/>
      <c r="I823" s="53"/>
      <c r="J823" s="7"/>
    </row>
    <row r="824" spans="1:10" ht="12.75">
      <c r="A824" s="18"/>
      <c r="C824" s="8"/>
      <c r="D824" s="8"/>
      <c r="E824" s="8"/>
      <c r="F824" s="8"/>
      <c r="G824" s="8"/>
      <c r="H824" s="8"/>
      <c r="I824" s="48"/>
      <c r="J824" s="7"/>
    </row>
    <row r="825" spans="1:10" ht="12.75">
      <c r="A825" s="86"/>
      <c r="B825" s="61"/>
      <c r="C825" s="8"/>
      <c r="D825" s="8"/>
      <c r="E825" s="8"/>
      <c r="F825" s="8"/>
      <c r="G825" s="8"/>
      <c r="H825" s="8"/>
      <c r="I825" s="48"/>
      <c r="J825" s="7"/>
    </row>
    <row r="826" spans="1:10" ht="12.75">
      <c r="A826" s="86"/>
      <c r="C826" s="18"/>
      <c r="D826" s="50"/>
      <c r="E826" s="50"/>
      <c r="F826" s="6"/>
      <c r="G826" s="6"/>
      <c r="H826" s="6"/>
      <c r="I826" s="6"/>
      <c r="J826" s="7"/>
    </row>
    <row r="827" spans="1:10" ht="12.75">
      <c r="A827" s="69"/>
      <c r="B827" s="8"/>
      <c r="D827" s="7"/>
      <c r="E827" s="7"/>
      <c r="F827" s="7"/>
      <c r="G827" s="7"/>
      <c r="H827" s="53"/>
      <c r="I827" s="9"/>
      <c r="J827" s="7"/>
    </row>
    <row r="828" spans="1:10" ht="12.75">
      <c r="A828" s="69"/>
      <c r="B828" s="18"/>
      <c r="C828" s="18"/>
      <c r="D828" s="50"/>
      <c r="E828" s="50"/>
      <c r="F828" s="6"/>
      <c r="G828" s="6"/>
      <c r="H828" s="6"/>
      <c r="I828" s="9"/>
      <c r="J828" s="7"/>
    </row>
    <row r="829" spans="1:10" ht="12.75">
      <c r="A829" s="53"/>
      <c r="B829" s="14"/>
      <c r="C829" s="18"/>
      <c r="D829" s="50"/>
      <c r="E829" s="50"/>
      <c r="F829" s="6"/>
      <c r="G829" s="6"/>
      <c r="H829" s="6"/>
      <c r="I829" s="6"/>
      <c r="J829" s="7"/>
    </row>
    <row r="830" spans="1:10" ht="12.75">
      <c r="A830" s="18"/>
      <c r="C830" s="18"/>
      <c r="D830" s="50"/>
      <c r="E830" s="50"/>
      <c r="F830" s="6"/>
      <c r="G830" s="6"/>
      <c r="H830" s="6"/>
      <c r="I830" s="6"/>
      <c r="J830" s="7"/>
    </row>
    <row r="831" spans="1:10" ht="12.75">
      <c r="A831" s="18"/>
      <c r="C831" s="18"/>
      <c r="D831" s="50"/>
      <c r="E831" s="50"/>
      <c r="F831" s="6"/>
      <c r="G831" s="6"/>
      <c r="H831" s="6"/>
      <c r="I831" s="6"/>
      <c r="J831" s="7"/>
    </row>
    <row r="832" spans="1:10" ht="12.75">
      <c r="A832" s="18"/>
      <c r="C832" s="53"/>
      <c r="D832" s="7"/>
      <c r="E832" s="7"/>
      <c r="F832" s="7"/>
      <c r="G832" s="53"/>
      <c r="H832" s="18"/>
      <c r="I832" s="6"/>
      <c r="J832" s="7"/>
    </row>
    <row r="833" spans="1:10" ht="12.75">
      <c r="A833" s="18"/>
      <c r="C833" s="53"/>
      <c r="D833" s="7"/>
      <c r="E833" s="7"/>
      <c r="F833" s="7"/>
      <c r="G833" s="53"/>
      <c r="H833" s="18"/>
      <c r="I833" s="6"/>
      <c r="J833" s="7"/>
    </row>
    <row r="834" spans="1:10" ht="12.75">
      <c r="A834" s="18"/>
      <c r="C834" s="53"/>
      <c r="D834" s="7"/>
      <c r="E834" s="7"/>
      <c r="F834" s="7"/>
      <c r="G834" s="53"/>
      <c r="H834" s="53"/>
      <c r="I834" s="53"/>
      <c r="J834" s="7"/>
    </row>
    <row r="835" spans="1:10" ht="12.75">
      <c r="A835" s="18"/>
      <c r="C835" s="61"/>
      <c r="D835" s="7"/>
      <c r="E835" s="7"/>
      <c r="F835" s="7"/>
      <c r="G835" s="7"/>
      <c r="H835" s="63"/>
      <c r="I835" s="53"/>
      <c r="J835" s="7"/>
    </row>
    <row r="836" spans="1:10" ht="12.75">
      <c r="A836" s="86"/>
      <c r="B836" s="61"/>
      <c r="C836" s="8"/>
      <c r="D836" s="8"/>
      <c r="E836" s="8"/>
      <c r="F836" s="8"/>
      <c r="G836" s="8"/>
      <c r="H836" s="8"/>
      <c r="I836" s="48"/>
      <c r="J836" s="7"/>
    </row>
    <row r="837" spans="1:10" ht="12.75">
      <c r="A837" s="86"/>
      <c r="B837" s="102"/>
      <c r="C837" s="8"/>
      <c r="D837" s="8"/>
      <c r="E837" s="8"/>
      <c r="F837" s="8"/>
      <c r="G837" s="8"/>
      <c r="H837" s="8"/>
      <c r="I837" s="48"/>
      <c r="J837" s="7"/>
    </row>
    <row r="838" spans="1:10" ht="12.75">
      <c r="A838" s="53"/>
      <c r="C838" s="18"/>
      <c r="D838" s="50"/>
      <c r="E838" s="50"/>
      <c r="F838" s="6"/>
      <c r="G838" s="6"/>
      <c r="H838" s="6"/>
      <c r="I838" s="6"/>
      <c r="J838" s="7"/>
    </row>
    <row r="839" spans="1:10" ht="12.75">
      <c r="A839" s="69"/>
      <c r="B839" s="8"/>
      <c r="D839" s="7"/>
      <c r="E839" s="7"/>
      <c r="F839" s="7"/>
      <c r="G839" s="7"/>
      <c r="H839" s="53"/>
      <c r="I839" s="9"/>
      <c r="J839" s="7"/>
    </row>
    <row r="840" spans="1:10" ht="12.75">
      <c r="A840" s="7"/>
      <c r="B840" s="18"/>
      <c r="C840" s="18"/>
      <c r="D840" s="50"/>
      <c r="E840" s="50"/>
      <c r="F840" s="6"/>
      <c r="G840" s="6"/>
      <c r="H840" s="6"/>
      <c r="I840" s="9"/>
      <c r="J840" s="7"/>
    </row>
    <row r="841" spans="1:10" ht="12.75">
      <c r="A841" s="53"/>
      <c r="B841" s="14"/>
      <c r="C841" s="18"/>
      <c r="D841" s="50"/>
      <c r="E841" s="50"/>
      <c r="F841" s="6"/>
      <c r="G841" s="6"/>
      <c r="H841" s="6"/>
      <c r="I841" s="6"/>
      <c r="J841" s="7"/>
    </row>
    <row r="842" spans="1:10" ht="12.75">
      <c r="A842" s="18"/>
      <c r="C842" s="53"/>
      <c r="D842" s="7"/>
      <c r="E842" s="7"/>
      <c r="F842" s="7"/>
      <c r="G842" s="53"/>
      <c r="H842" s="18"/>
      <c r="I842" s="6"/>
      <c r="J842" s="7"/>
    </row>
    <row r="843" spans="1:10" ht="12.75">
      <c r="A843" s="18"/>
      <c r="C843" s="18"/>
      <c r="D843" s="49"/>
      <c r="E843" s="6"/>
      <c r="F843" s="6"/>
      <c r="G843" s="53"/>
      <c r="H843" s="18"/>
      <c r="I843" s="6"/>
      <c r="J843" s="7"/>
    </row>
    <row r="844" spans="1:10" ht="12.75">
      <c r="A844" s="18"/>
      <c r="C844" s="50"/>
      <c r="D844" s="6"/>
      <c r="E844" s="6"/>
      <c r="F844" s="6"/>
      <c r="G844" s="53"/>
      <c r="H844" s="18"/>
      <c r="I844" s="53"/>
      <c r="J844" s="7"/>
    </row>
    <row r="845" spans="1:10" ht="12.75">
      <c r="A845" s="18"/>
      <c r="C845" s="50"/>
      <c r="D845" s="6"/>
      <c r="E845" s="6"/>
      <c r="F845" s="6"/>
      <c r="G845" s="7"/>
      <c r="H845" s="63"/>
      <c r="I845" s="48"/>
      <c r="J845" s="7"/>
    </row>
    <row r="846" spans="1:10" ht="12.75">
      <c r="A846" s="18"/>
      <c r="B846" s="50"/>
      <c r="C846" s="18"/>
      <c r="D846" s="50"/>
      <c r="E846" s="50"/>
      <c r="F846" s="6"/>
      <c r="G846" s="7"/>
      <c r="H846" s="18"/>
      <c r="I846" s="48"/>
      <c r="J846" s="7"/>
    </row>
    <row r="847" spans="1:10" ht="12.75">
      <c r="A847" s="18"/>
      <c r="B847" s="50"/>
      <c r="C847" s="53"/>
      <c r="D847" s="7"/>
      <c r="E847" s="7"/>
      <c r="F847" s="7"/>
      <c r="G847" s="53"/>
      <c r="H847" s="53"/>
      <c r="I847" s="48"/>
      <c r="J847" s="7"/>
    </row>
    <row r="848" spans="1:10" ht="12.75">
      <c r="A848" s="18"/>
      <c r="B848" s="36"/>
      <c r="C848" s="53"/>
      <c r="D848" s="7"/>
      <c r="E848" s="7"/>
      <c r="F848" s="7"/>
      <c r="G848" s="53"/>
      <c r="H848" s="53"/>
      <c r="I848" s="48"/>
      <c r="J848" s="7"/>
    </row>
    <row r="849" spans="1:10" ht="12.75">
      <c r="A849" s="18"/>
      <c r="B849" s="61"/>
      <c r="C849" s="8"/>
      <c r="D849" s="8"/>
      <c r="E849" s="8"/>
      <c r="F849" s="8"/>
      <c r="G849" s="8"/>
      <c r="H849" s="8"/>
      <c r="I849" s="48"/>
      <c r="J849" s="7"/>
    </row>
    <row r="850" spans="1:10" ht="12.75">
      <c r="A850" s="86"/>
      <c r="B850" s="61"/>
      <c r="C850" s="53"/>
      <c r="D850" s="7"/>
      <c r="E850" s="7"/>
      <c r="F850" s="7"/>
      <c r="G850" s="53"/>
      <c r="H850" s="53"/>
      <c r="I850" s="48"/>
      <c r="J850" s="7"/>
    </row>
    <row r="851" spans="1:10" ht="12.75">
      <c r="A851" s="53"/>
      <c r="B851" s="8"/>
      <c r="C851" s="18"/>
      <c r="D851" s="50"/>
      <c r="E851" s="50"/>
      <c r="F851" s="6"/>
      <c r="G851" s="6"/>
      <c r="H851" s="6"/>
      <c r="I851" s="48"/>
      <c r="J851" s="7"/>
    </row>
    <row r="852" spans="1:10" ht="12.75">
      <c r="A852" s="69"/>
      <c r="B852" s="61"/>
      <c r="D852" s="7"/>
      <c r="E852" s="7"/>
      <c r="F852" s="7"/>
      <c r="G852" s="7"/>
      <c r="H852" s="53"/>
      <c r="I852" s="48"/>
      <c r="J852" s="7"/>
    </row>
    <row r="853" spans="1:10" ht="12.75">
      <c r="A853" s="69"/>
      <c r="B853" s="18"/>
      <c r="C853" s="18"/>
      <c r="D853" s="50"/>
      <c r="E853" s="50"/>
      <c r="F853" s="6"/>
      <c r="G853" s="6"/>
      <c r="H853" s="6"/>
      <c r="I853" s="48"/>
      <c r="J853" s="7"/>
    </row>
    <row r="854" spans="1:10" ht="12.75">
      <c r="A854" s="53"/>
      <c r="B854" s="14"/>
      <c r="C854" s="18"/>
      <c r="D854" s="50"/>
      <c r="E854" s="50"/>
      <c r="F854" s="6"/>
      <c r="G854" s="6"/>
      <c r="H854" s="6"/>
      <c r="I854" s="48"/>
      <c r="J854" s="7"/>
    </row>
    <row r="855" spans="1:10" ht="12.75">
      <c r="A855" s="18"/>
      <c r="C855" s="53"/>
      <c r="D855" s="7"/>
      <c r="E855" s="7"/>
      <c r="F855" s="7"/>
      <c r="G855" s="53"/>
      <c r="H855" s="18"/>
      <c r="I855" s="48"/>
      <c r="J855" s="7"/>
    </row>
    <row r="856" spans="1:10" ht="12.75">
      <c r="A856" s="18"/>
      <c r="C856" s="50"/>
      <c r="D856" s="6"/>
      <c r="E856" s="6"/>
      <c r="F856" s="6"/>
      <c r="G856" s="53"/>
      <c r="H856" s="18"/>
      <c r="I856" s="48"/>
      <c r="J856" s="7"/>
    </row>
    <row r="857" spans="1:10" ht="12.75">
      <c r="A857" s="18"/>
      <c r="C857" s="53"/>
      <c r="D857" s="7"/>
      <c r="E857" s="7"/>
      <c r="F857" s="7"/>
      <c r="G857" s="53"/>
      <c r="H857" s="53"/>
      <c r="I857" s="48"/>
      <c r="J857" s="7"/>
    </row>
    <row r="858" spans="1:10" ht="12.75">
      <c r="A858" s="18"/>
      <c r="B858" s="50"/>
      <c r="C858" s="18"/>
      <c r="D858" s="50"/>
      <c r="E858" s="50"/>
      <c r="F858" s="6"/>
      <c r="G858" s="6"/>
      <c r="H858" s="104"/>
      <c r="I858" s="48"/>
      <c r="J858" s="7"/>
    </row>
    <row r="859" spans="1:10" ht="12.75">
      <c r="A859" s="18"/>
      <c r="B859" s="61"/>
      <c r="C859" s="18"/>
      <c r="D859" s="50"/>
      <c r="E859" s="50"/>
      <c r="F859" s="6"/>
      <c r="G859" s="6"/>
      <c r="H859" s="6"/>
      <c r="I859" s="48"/>
      <c r="J859" s="7"/>
    </row>
    <row r="860" spans="1:10" ht="12.75">
      <c r="A860" s="18"/>
      <c r="B860" s="102"/>
      <c r="C860" s="8"/>
      <c r="D860" s="8"/>
      <c r="E860" s="8"/>
      <c r="F860" s="8"/>
      <c r="G860" s="8"/>
      <c r="H860" s="8"/>
      <c r="I860" s="48"/>
      <c r="J860" s="7"/>
    </row>
    <row r="861" spans="1:10" ht="12.75">
      <c r="A861" s="86"/>
      <c r="B861" s="18"/>
      <c r="C861" s="18"/>
      <c r="D861" s="50"/>
      <c r="E861" s="50"/>
      <c r="F861" s="6"/>
      <c r="G861" s="6"/>
      <c r="H861" s="6"/>
      <c r="I861" s="48"/>
      <c r="J861" s="7"/>
    </row>
    <row r="862" spans="1:10" ht="12.75">
      <c r="A862" s="86"/>
      <c r="B862" s="8"/>
      <c r="D862" s="7"/>
      <c r="E862" s="7"/>
      <c r="F862" s="7"/>
      <c r="G862" s="7"/>
      <c r="H862" s="53"/>
      <c r="I862" s="48"/>
      <c r="J862" s="7"/>
    </row>
    <row r="863" spans="1:10" ht="12.75">
      <c r="A863" s="53"/>
      <c r="B863" s="18"/>
      <c r="C863" s="18"/>
      <c r="D863" s="50"/>
      <c r="E863" s="50"/>
      <c r="F863" s="6"/>
      <c r="G863" s="6"/>
      <c r="H863" s="6"/>
      <c r="I863" s="48"/>
      <c r="J863" s="7"/>
    </row>
    <row r="864" spans="1:10" ht="12.75">
      <c r="A864" s="69"/>
      <c r="B864" s="14"/>
      <c r="C864" s="18"/>
      <c r="D864" s="50"/>
      <c r="E864" s="50"/>
      <c r="F864" s="6"/>
      <c r="G864" s="6"/>
      <c r="H864" s="6"/>
      <c r="I864" s="48"/>
      <c r="J864" s="7"/>
    </row>
    <row r="865" spans="1:10" ht="12.75">
      <c r="A865" s="69"/>
      <c r="C865" s="18"/>
      <c r="D865" s="50"/>
      <c r="E865" s="50"/>
      <c r="F865" s="6"/>
      <c r="G865" s="6"/>
      <c r="H865" s="6"/>
      <c r="I865" s="48"/>
      <c r="J865" s="7"/>
    </row>
    <row r="866" spans="1:10" ht="12.75">
      <c r="A866" s="53"/>
      <c r="C866" s="50"/>
      <c r="D866" s="6"/>
      <c r="E866" s="6"/>
      <c r="F866" s="6"/>
      <c r="G866" s="53"/>
      <c r="H866" s="18"/>
      <c r="I866" s="48"/>
      <c r="J866" s="7"/>
    </row>
    <row r="867" spans="1:10" ht="12.75">
      <c r="A867" s="18"/>
      <c r="C867" s="53"/>
      <c r="D867" s="7"/>
      <c r="E867" s="7"/>
      <c r="F867" s="7"/>
      <c r="G867" s="53"/>
      <c r="H867" s="53"/>
      <c r="I867" s="48"/>
      <c r="J867" s="7"/>
    </row>
    <row r="868" spans="1:10" ht="12.75">
      <c r="A868" s="18"/>
      <c r="B868" s="50"/>
      <c r="C868" s="18"/>
      <c r="D868" s="50"/>
      <c r="E868" s="50"/>
      <c r="F868" s="6"/>
      <c r="G868" s="6"/>
      <c r="H868" s="104"/>
      <c r="I868" s="48"/>
      <c r="J868" s="7"/>
    </row>
    <row r="869" spans="1:10" ht="12.75">
      <c r="A869" s="18"/>
      <c r="B869" s="61"/>
      <c r="C869" s="18"/>
      <c r="D869" s="50"/>
      <c r="E869" s="50"/>
      <c r="F869" s="6"/>
      <c r="G869" s="6"/>
      <c r="H869" s="6"/>
      <c r="I869" s="48"/>
      <c r="J869" s="7"/>
    </row>
    <row r="870" spans="1:10" ht="12.75">
      <c r="A870" s="18"/>
      <c r="B870" s="102"/>
      <c r="C870" s="8"/>
      <c r="D870" s="8"/>
      <c r="E870" s="8"/>
      <c r="F870" s="8"/>
      <c r="G870" s="8"/>
      <c r="H870" s="8"/>
      <c r="I870" s="48"/>
      <c r="J870" s="7"/>
    </row>
    <row r="871" spans="1:10" ht="12.75">
      <c r="A871" s="18"/>
      <c r="B871" s="18"/>
      <c r="C871" s="18"/>
      <c r="D871" s="50"/>
      <c r="E871" s="50"/>
      <c r="F871" s="6"/>
      <c r="G871" s="6"/>
      <c r="H871" s="6"/>
      <c r="I871" s="48"/>
      <c r="J871" s="7"/>
    </row>
    <row r="872" spans="1:10" ht="12.75">
      <c r="A872" s="18"/>
      <c r="B872" s="8"/>
      <c r="D872" s="7"/>
      <c r="E872" s="7"/>
      <c r="F872" s="7"/>
      <c r="G872" s="7"/>
      <c r="H872" s="53"/>
      <c r="I872" s="9"/>
      <c r="J872" s="7"/>
    </row>
    <row r="873" spans="1:10" ht="12.75">
      <c r="A873" s="18"/>
      <c r="B873" s="18"/>
      <c r="C873" s="18"/>
      <c r="D873" s="50"/>
      <c r="E873" s="50"/>
      <c r="F873" s="6"/>
      <c r="G873" s="6"/>
      <c r="H873" s="6"/>
      <c r="I873" s="9"/>
      <c r="J873" s="7"/>
    </row>
    <row r="874" spans="1:10" ht="12.75">
      <c r="A874" s="18"/>
      <c r="B874" s="14"/>
      <c r="C874" s="18"/>
      <c r="D874" s="50"/>
      <c r="E874" s="50"/>
      <c r="F874" s="6"/>
      <c r="G874" s="6"/>
      <c r="H874" s="6"/>
      <c r="I874" s="6"/>
      <c r="J874" s="7"/>
    </row>
    <row r="875" spans="1:10" ht="12.75">
      <c r="A875" s="18"/>
      <c r="C875" s="18"/>
      <c r="D875" s="50"/>
      <c r="E875" s="50"/>
      <c r="F875" s="6"/>
      <c r="G875" s="6"/>
      <c r="H875" s="6"/>
      <c r="I875" s="6"/>
      <c r="J875" s="7"/>
    </row>
    <row r="876" spans="1:10" ht="12.75">
      <c r="A876" s="69"/>
      <c r="C876" s="18"/>
      <c r="D876" s="50"/>
      <c r="E876" s="50"/>
      <c r="F876" s="6"/>
      <c r="G876" s="6"/>
      <c r="H876" s="6"/>
      <c r="I876" s="6"/>
      <c r="J876" s="7"/>
    </row>
    <row r="877" spans="1:10" ht="12.75">
      <c r="A877" s="18"/>
      <c r="C877" s="53"/>
      <c r="D877" s="7"/>
      <c r="E877" s="7"/>
      <c r="F877" s="7"/>
      <c r="G877" s="53"/>
      <c r="H877" s="18"/>
      <c r="I877" s="6"/>
      <c r="J877" s="7"/>
    </row>
    <row r="878" spans="1:10" ht="12.75">
      <c r="A878" s="69"/>
      <c r="C878" s="53"/>
      <c r="D878" s="7"/>
      <c r="E878" s="7"/>
      <c r="F878" s="7"/>
      <c r="G878" s="53"/>
      <c r="H878" s="18"/>
      <c r="I878" s="6"/>
      <c r="J878" s="7"/>
    </row>
    <row r="879" spans="1:10" ht="12.75">
      <c r="A879" s="53"/>
      <c r="C879" s="53"/>
      <c r="D879" s="7"/>
      <c r="E879" s="7"/>
      <c r="F879" s="7"/>
      <c r="G879" s="53"/>
      <c r="H879" s="53"/>
      <c r="I879" s="53"/>
      <c r="J879" s="7"/>
    </row>
    <row r="880" spans="1:10" ht="12.75">
      <c r="A880" s="69"/>
      <c r="C880" s="61"/>
      <c r="D880" s="7"/>
      <c r="E880" s="7"/>
      <c r="F880" s="7"/>
      <c r="G880" s="7"/>
      <c r="H880" s="63"/>
      <c r="I880" s="48"/>
      <c r="J880" s="7"/>
    </row>
    <row r="881" spans="1:10" ht="12.75">
      <c r="A881" s="69"/>
      <c r="B881" s="61"/>
      <c r="C881" s="18"/>
      <c r="D881" s="50"/>
      <c r="E881" s="50"/>
      <c r="F881" s="6"/>
      <c r="G881" s="6"/>
      <c r="H881" s="6"/>
      <c r="I881" s="48"/>
      <c r="J881" s="7"/>
    </row>
    <row r="882" spans="1:10" ht="12.75">
      <c r="A882" s="69"/>
      <c r="B882" s="102"/>
      <c r="C882" s="8"/>
      <c r="D882" s="8"/>
      <c r="E882" s="8"/>
      <c r="F882" s="8"/>
      <c r="G882" s="8"/>
      <c r="H882" s="8"/>
      <c r="I882" s="48"/>
      <c r="J882" s="7"/>
    </row>
    <row r="883" spans="1:10" ht="12.75">
      <c r="A883" s="69"/>
      <c r="B883" s="18"/>
      <c r="C883" s="53"/>
      <c r="D883" s="53"/>
      <c r="E883" s="6"/>
      <c r="F883" s="6"/>
      <c r="G883" s="6"/>
      <c r="H883" s="6"/>
      <c r="I883" s="7"/>
      <c r="J883" s="7"/>
    </row>
    <row r="884" spans="1:10" ht="12.75">
      <c r="A884" s="69"/>
      <c r="B884" s="8"/>
      <c r="C884" s="50"/>
      <c r="D884" s="50"/>
      <c r="E884" s="6"/>
      <c r="F884" s="6"/>
      <c r="G884" s="53"/>
      <c r="H884" s="6"/>
      <c r="I884" s="7"/>
      <c r="J884" s="7"/>
    </row>
    <row r="885" spans="1:10" ht="12.75">
      <c r="A885" s="69"/>
      <c r="B885" s="7"/>
      <c r="C885" s="50"/>
      <c r="D885" s="50"/>
      <c r="E885" s="6"/>
      <c r="F885" s="6"/>
      <c r="G885" s="6"/>
      <c r="H885" s="6"/>
      <c r="I885" s="7"/>
      <c r="J885" s="7"/>
    </row>
    <row r="886" spans="1:10" ht="12.75">
      <c r="A886" s="69"/>
      <c r="B886" s="18"/>
      <c r="C886" s="7"/>
      <c r="D886" s="7"/>
      <c r="E886" s="6"/>
      <c r="F886" s="6"/>
      <c r="G886" s="6"/>
      <c r="H886" s="6"/>
      <c r="I886" s="7"/>
      <c r="J886" s="7"/>
    </row>
    <row r="887" spans="1:10" ht="12.75">
      <c r="A887" s="69"/>
      <c r="B887" s="18"/>
      <c r="C887" s="49"/>
      <c r="D887" s="49"/>
      <c r="E887" s="6"/>
      <c r="F887" s="6"/>
      <c r="G887" s="6"/>
      <c r="H887" s="6"/>
      <c r="I887" s="7"/>
      <c r="J887" s="7"/>
    </row>
    <row r="888" spans="1:10" ht="12.75">
      <c r="A888" s="69"/>
      <c r="B888" s="18"/>
      <c r="C888" s="7"/>
      <c r="D888" s="7"/>
      <c r="E888" s="7"/>
      <c r="F888" s="53"/>
      <c r="G888" s="53"/>
      <c r="H888" s="6"/>
      <c r="I888" s="7"/>
      <c r="J888" s="7"/>
    </row>
    <row r="889" spans="1:10" ht="12.75">
      <c r="A889" s="53"/>
      <c r="B889" s="18"/>
      <c r="C889" s="48"/>
      <c r="D889" s="83"/>
      <c r="E889" s="6"/>
      <c r="F889" s="48"/>
      <c r="G889" s="53"/>
      <c r="H889" s="6"/>
      <c r="I889" s="7"/>
      <c r="J889" s="7"/>
    </row>
    <row r="890" spans="1:10" ht="12.75">
      <c r="A890" s="69"/>
      <c r="B890" s="53"/>
      <c r="C890" s="48"/>
      <c r="D890" s="48"/>
      <c r="E890" s="48"/>
      <c r="F890" s="48"/>
      <c r="G890" s="48"/>
      <c r="H890" s="48"/>
      <c r="I890" s="7"/>
      <c r="J890" s="7"/>
    </row>
    <row r="891" spans="1:10" ht="12.75">
      <c r="A891" s="69"/>
      <c r="B891" s="48"/>
      <c r="C891" s="83"/>
      <c r="D891" s="83"/>
      <c r="E891" s="6"/>
      <c r="F891" s="6"/>
      <c r="G891" s="6"/>
      <c r="H891" s="6"/>
      <c r="I891" s="7"/>
      <c r="J891" s="7"/>
    </row>
    <row r="892" spans="1:10" ht="12.75">
      <c r="A892" s="69"/>
      <c r="B892" s="48"/>
      <c r="C892" s="48"/>
      <c r="D892" s="48"/>
      <c r="E892" s="48"/>
      <c r="F892" s="48"/>
      <c r="G892" s="48"/>
      <c r="H892" s="48"/>
      <c r="I892" s="7"/>
      <c r="J892" s="7"/>
    </row>
    <row r="893" spans="1:10" ht="12.75">
      <c r="A893" s="69"/>
      <c r="B893" s="7"/>
      <c r="C893" s="7"/>
      <c r="D893" s="7"/>
      <c r="E893" s="6"/>
      <c r="F893" s="6"/>
      <c r="G893" s="6"/>
      <c r="H893" s="6"/>
      <c r="I893" s="7"/>
      <c r="J893" s="7"/>
    </row>
    <row r="894" spans="1:10" ht="12.75">
      <c r="A894" s="69"/>
      <c r="B894" s="48"/>
      <c r="C894" s="50"/>
      <c r="D894" s="50"/>
      <c r="E894" s="6"/>
      <c r="F894" s="6"/>
      <c r="G894" s="53"/>
      <c r="H894" s="6"/>
      <c r="I894" s="7"/>
      <c r="J894" s="7"/>
    </row>
    <row r="895" spans="1:10" ht="12.75">
      <c r="A895" s="69"/>
      <c r="B895" s="92"/>
      <c r="C895" s="50"/>
      <c r="D895" s="50"/>
      <c r="E895" s="6"/>
      <c r="F895" s="6"/>
      <c r="G895" s="6"/>
      <c r="H895" s="6"/>
      <c r="I895" s="7"/>
      <c r="J895" s="7"/>
    </row>
    <row r="896" spans="1:10" ht="12.75">
      <c r="A896" s="69"/>
      <c r="B896" s="18"/>
      <c r="C896" s="7"/>
      <c r="D896" s="7"/>
      <c r="E896" s="6"/>
      <c r="F896" s="6"/>
      <c r="G896" s="6"/>
      <c r="H896" s="6"/>
      <c r="I896" s="7"/>
      <c r="J896" s="7"/>
    </row>
    <row r="897" spans="1:10" ht="12.75">
      <c r="A897" s="69"/>
      <c r="B897" s="18"/>
      <c r="C897" s="50"/>
      <c r="D897" s="50"/>
      <c r="E897" s="6"/>
      <c r="F897" s="6"/>
      <c r="G897" s="6"/>
      <c r="H897" s="6"/>
      <c r="I897" s="7"/>
      <c r="J897" s="7"/>
    </row>
    <row r="898" spans="1:10" ht="12.75">
      <c r="A898" s="69"/>
      <c r="B898" s="18"/>
      <c r="C898" s="7"/>
      <c r="D898" s="7"/>
      <c r="E898" s="7"/>
      <c r="F898" s="53"/>
      <c r="G898" s="53"/>
      <c r="H898" s="6"/>
      <c r="I898" s="7"/>
      <c r="J898" s="7"/>
    </row>
    <row r="899" spans="1:10" ht="12.75">
      <c r="A899" s="53"/>
      <c r="B899" s="18"/>
      <c r="C899" s="83"/>
      <c r="D899" s="83"/>
      <c r="E899" s="6"/>
      <c r="F899" s="6"/>
      <c r="G899" s="6"/>
      <c r="H899" s="6"/>
      <c r="I899" s="7"/>
      <c r="J899" s="7"/>
    </row>
    <row r="900" spans="1:10" ht="12.75">
      <c r="A900" s="18"/>
      <c r="B900" s="53"/>
      <c r="C900" s="48"/>
      <c r="D900" s="48"/>
      <c r="E900" s="48"/>
      <c r="F900" s="48"/>
      <c r="G900" s="48"/>
      <c r="H900" s="48"/>
      <c r="I900" s="7"/>
      <c r="J900" s="7"/>
    </row>
    <row r="901" spans="1:10" ht="12.75">
      <c r="A901" s="18"/>
      <c r="B901" s="7"/>
      <c r="C901" s="6"/>
      <c r="D901" s="6"/>
      <c r="E901" s="6"/>
      <c r="F901" s="6"/>
      <c r="G901" s="6"/>
      <c r="H901" s="6"/>
      <c r="I901" s="7"/>
      <c r="J901" s="7"/>
    </row>
    <row r="902" spans="1:10" ht="12.75">
      <c r="A902" s="18"/>
      <c r="B902" s="48"/>
      <c r="C902" s="50"/>
      <c r="D902" s="50"/>
      <c r="E902" s="6"/>
      <c r="F902" s="6"/>
      <c r="G902" s="53"/>
      <c r="H902" s="6"/>
      <c r="I902" s="7"/>
      <c r="J902" s="7"/>
    </row>
    <row r="903" spans="1:10" ht="12.75">
      <c r="A903" s="18"/>
      <c r="B903" s="94"/>
      <c r="C903" s="50"/>
      <c r="D903" s="50"/>
      <c r="E903" s="6"/>
      <c r="F903" s="6"/>
      <c r="G903" s="6"/>
      <c r="H903" s="6"/>
      <c r="I903" s="7"/>
      <c r="J903" s="7"/>
    </row>
    <row r="904" spans="1:10" ht="12.75">
      <c r="A904" s="18"/>
      <c r="B904" s="18"/>
      <c r="C904" s="7"/>
      <c r="D904" s="7"/>
      <c r="E904" s="6"/>
      <c r="F904" s="6"/>
      <c r="G904" s="6"/>
      <c r="H904" s="6"/>
      <c r="I904" s="7"/>
      <c r="J904" s="7"/>
    </row>
    <row r="905" spans="1:10" ht="12.75">
      <c r="A905" s="18"/>
      <c r="B905" s="18"/>
      <c r="C905" s="7"/>
      <c r="D905" s="7"/>
      <c r="E905" s="7"/>
      <c r="F905" s="53"/>
      <c r="G905" s="53"/>
      <c r="H905" s="6"/>
      <c r="I905" s="7"/>
      <c r="J905" s="7"/>
    </row>
    <row r="906" spans="1:10" ht="12.75">
      <c r="A906" s="86"/>
      <c r="B906" s="18"/>
      <c r="C906" s="48"/>
      <c r="D906" s="48"/>
      <c r="E906" s="48"/>
      <c r="F906" s="48"/>
      <c r="G906" s="48"/>
      <c r="H906" s="48"/>
      <c r="I906" s="7"/>
      <c r="J906" s="7"/>
    </row>
    <row r="907" spans="1:10" ht="12.75">
      <c r="A907" s="86"/>
      <c r="B907" s="53"/>
      <c r="C907" s="48"/>
      <c r="D907" s="83"/>
      <c r="E907" s="6"/>
      <c r="F907" s="48"/>
      <c r="G907" s="48"/>
      <c r="H907" s="48"/>
      <c r="I907" s="7"/>
      <c r="J907" s="7"/>
    </row>
    <row r="908" spans="1:10" ht="12.75">
      <c r="A908" s="69"/>
      <c r="B908" s="48"/>
      <c r="C908" s="83"/>
      <c r="D908" s="83"/>
      <c r="E908" s="6"/>
      <c r="F908" s="6"/>
      <c r="G908" s="6"/>
      <c r="H908" s="6"/>
      <c r="I908" s="7"/>
      <c r="J908" s="7"/>
    </row>
    <row r="909" spans="1:10" ht="12.75">
      <c r="A909" s="69"/>
      <c r="B909" s="48"/>
      <c r="C909" s="48"/>
      <c r="D909" s="48"/>
      <c r="E909" s="48"/>
      <c r="F909" s="48"/>
      <c r="G909" s="48"/>
      <c r="H909" s="48"/>
      <c r="I909" s="7"/>
      <c r="J909" s="7"/>
    </row>
    <row r="910" spans="1:10" ht="12.75">
      <c r="A910" s="92"/>
      <c r="B910" s="7"/>
      <c r="C910" s="48"/>
      <c r="D910" s="48"/>
      <c r="E910" s="48"/>
      <c r="F910" s="48"/>
      <c r="G910" s="48"/>
      <c r="H910" s="48"/>
      <c r="I910" s="7"/>
      <c r="J910" s="7"/>
    </row>
    <row r="911" spans="1:10" ht="12.75">
      <c r="A911" s="93"/>
      <c r="B911" s="48"/>
      <c r="C911" s="50"/>
      <c r="D911" s="50"/>
      <c r="E911" s="6"/>
      <c r="F911" s="6"/>
      <c r="G911" s="53"/>
      <c r="H911" s="6"/>
      <c r="I911" s="7"/>
      <c r="J911" s="7"/>
    </row>
    <row r="912" spans="1:10" ht="12.75">
      <c r="A912" s="47"/>
      <c r="B912" s="48"/>
      <c r="C912" s="83"/>
      <c r="D912" s="50"/>
      <c r="E912" s="6"/>
      <c r="F912" s="6"/>
      <c r="G912" s="53"/>
      <c r="H912" s="6"/>
      <c r="I912" s="7"/>
      <c r="J912" s="7"/>
    </row>
    <row r="913" spans="1:10" ht="12.75">
      <c r="A913" s="47"/>
      <c r="B913" s="18"/>
      <c r="C913" s="50"/>
      <c r="D913" s="50"/>
      <c r="E913" s="6"/>
      <c r="F913" s="6"/>
      <c r="G913" s="6"/>
      <c r="H913" s="6"/>
      <c r="I913" s="7"/>
      <c r="J913" s="7"/>
    </row>
    <row r="914" spans="1:10" ht="12.75">
      <c r="A914" s="47"/>
      <c r="B914" s="53"/>
      <c r="C914" s="7"/>
      <c r="D914" s="7"/>
      <c r="E914" s="6"/>
      <c r="F914" s="6"/>
      <c r="G914" s="6"/>
      <c r="H914" s="6"/>
      <c r="I914" s="7"/>
      <c r="J914" s="7"/>
    </row>
    <row r="915" spans="1:10" ht="12.75">
      <c r="A915" s="53"/>
      <c r="B915" s="18"/>
      <c r="C915" s="7"/>
      <c r="D915" s="7"/>
      <c r="E915" s="7"/>
      <c r="F915" s="53"/>
      <c r="G915" s="53"/>
      <c r="H915" s="6"/>
      <c r="I915" s="7"/>
      <c r="J915" s="7"/>
    </row>
    <row r="916" spans="1:10" ht="12.75">
      <c r="A916" s="48"/>
      <c r="B916" s="18"/>
      <c r="C916" s="48"/>
      <c r="D916" s="7"/>
      <c r="E916" s="7"/>
      <c r="F916" s="53"/>
      <c r="G916" s="53"/>
      <c r="H916" s="6"/>
      <c r="I916" s="7"/>
      <c r="J916" s="7"/>
    </row>
    <row r="917" spans="1:10" ht="12.75">
      <c r="A917" s="48"/>
      <c r="B917" s="53"/>
      <c r="C917" s="83"/>
      <c r="D917" s="83"/>
      <c r="E917" s="6"/>
      <c r="F917" s="6"/>
      <c r="G917" s="6"/>
      <c r="H917" s="6"/>
      <c r="I917" s="7"/>
      <c r="J917" s="7"/>
    </row>
    <row r="918" spans="1:10" ht="12.75">
      <c r="A918" s="53"/>
      <c r="B918" s="48"/>
      <c r="C918" s="48"/>
      <c r="D918" s="48"/>
      <c r="E918" s="48"/>
      <c r="F918" s="48"/>
      <c r="G918" s="48"/>
      <c r="H918" s="48"/>
      <c r="I918" s="7"/>
      <c r="J918" s="7"/>
    </row>
    <row r="919" spans="1:10" ht="12.75">
      <c r="A919" s="48"/>
      <c r="B919" s="7"/>
      <c r="C919" s="48"/>
      <c r="D919" s="48"/>
      <c r="E919" s="48"/>
      <c r="F919" s="48"/>
      <c r="G919" s="48"/>
      <c r="H919" s="48"/>
      <c r="I919" s="7"/>
      <c r="J919" s="7"/>
    </row>
    <row r="920" spans="1:10" ht="12.75">
      <c r="A920" s="7"/>
      <c r="B920" s="48"/>
      <c r="C920" s="50"/>
      <c r="D920" s="50"/>
      <c r="E920" s="6"/>
      <c r="F920" s="6"/>
      <c r="G920" s="53"/>
      <c r="H920" s="6"/>
      <c r="I920" s="7"/>
      <c r="J920" s="7"/>
    </row>
    <row r="921" spans="1:10" ht="12.75">
      <c r="A921" s="93"/>
      <c r="B921" s="48"/>
      <c r="C921" s="50"/>
      <c r="D921" s="50"/>
      <c r="E921" s="6"/>
      <c r="F921" s="6"/>
      <c r="G921" s="18"/>
      <c r="H921" s="6"/>
      <c r="I921" s="7"/>
      <c r="J921" s="7"/>
    </row>
    <row r="922" spans="1:10" ht="12.75">
      <c r="A922" s="47"/>
      <c r="B922" s="18"/>
      <c r="C922" s="50"/>
      <c r="D922" s="50"/>
      <c r="E922" s="6"/>
      <c r="F922" s="6"/>
      <c r="G922" s="6"/>
      <c r="H922" s="6"/>
      <c r="I922" s="7"/>
      <c r="J922" s="7"/>
    </row>
    <row r="923" spans="1:10" ht="12.75">
      <c r="A923" s="47"/>
      <c r="B923" s="18"/>
      <c r="C923" s="7"/>
      <c r="D923" s="7"/>
      <c r="E923" s="6"/>
      <c r="F923" s="53"/>
      <c r="G923" s="18"/>
      <c r="H923" s="6"/>
      <c r="I923" s="7"/>
      <c r="J923" s="7"/>
    </row>
    <row r="924" spans="1:10" ht="12.75">
      <c r="A924" s="47"/>
      <c r="B924" s="18"/>
      <c r="C924" s="7"/>
      <c r="D924" s="7"/>
      <c r="E924" s="7"/>
      <c r="F924" s="6"/>
      <c r="G924" s="9"/>
      <c r="H924" s="6"/>
      <c r="I924" s="7"/>
      <c r="J924" s="7"/>
    </row>
    <row r="925" spans="1:10" ht="12.75">
      <c r="A925" s="53"/>
      <c r="B925" s="18"/>
      <c r="C925" s="48"/>
      <c r="D925" s="48"/>
      <c r="E925" s="48"/>
      <c r="F925" s="48"/>
      <c r="G925" s="48"/>
      <c r="H925" s="48"/>
      <c r="I925" s="7"/>
      <c r="J925" s="7"/>
    </row>
    <row r="926" spans="1:10" ht="12.75">
      <c r="A926" s="53"/>
      <c r="B926" s="53"/>
      <c r="C926" s="48"/>
      <c r="D926" s="83"/>
      <c r="E926" s="6"/>
      <c r="F926" s="48"/>
      <c r="G926" s="48"/>
      <c r="H926" s="48"/>
      <c r="I926" s="7"/>
      <c r="J926" s="7"/>
    </row>
    <row r="927" spans="1:10" ht="12.75">
      <c r="A927" s="48"/>
      <c r="B927" s="48"/>
      <c r="C927" s="48"/>
      <c r="D927" s="48"/>
      <c r="E927" s="48"/>
      <c r="F927" s="48"/>
      <c r="G927" s="48"/>
      <c r="H927" s="48"/>
      <c r="I927" s="7"/>
      <c r="J927" s="7"/>
    </row>
    <row r="928" spans="1:10" ht="12.75">
      <c r="A928" s="94"/>
      <c r="B928" s="48"/>
      <c r="C928" s="48"/>
      <c r="D928" s="48"/>
      <c r="E928" s="48"/>
      <c r="F928" s="6"/>
      <c r="G928" s="6"/>
      <c r="H928" s="48"/>
      <c r="I928" s="7"/>
      <c r="J928" s="7"/>
    </row>
    <row r="929" spans="1:10" ht="12.75">
      <c r="A929" s="93"/>
      <c r="B929" s="48"/>
      <c r="C929" s="6"/>
      <c r="D929" s="6"/>
      <c r="E929" s="6"/>
      <c r="F929" s="6"/>
      <c r="G929" s="6"/>
      <c r="H929" s="6"/>
      <c r="I929" s="7"/>
      <c r="J929" s="7"/>
    </row>
    <row r="930" spans="1:10" ht="12.75">
      <c r="A930" s="47"/>
      <c r="B930" s="48"/>
      <c r="C930" s="99"/>
      <c r="D930" s="99"/>
      <c r="E930" s="26"/>
      <c r="F930" s="26"/>
      <c r="G930" s="67"/>
      <c r="H930" s="26"/>
      <c r="I930" s="7"/>
      <c r="J930" s="7"/>
    </row>
    <row r="931" spans="1:10" ht="12.75">
      <c r="A931" s="47"/>
      <c r="B931" s="92"/>
      <c r="C931" s="99"/>
      <c r="D931" s="99"/>
      <c r="E931" s="26"/>
      <c r="F931" s="26"/>
      <c r="G931" s="69"/>
      <c r="H931" s="26"/>
      <c r="I931" s="7"/>
      <c r="J931" s="7"/>
    </row>
    <row r="932" spans="1:10" ht="12.75">
      <c r="A932" s="53"/>
      <c r="B932" s="69"/>
      <c r="C932" s="99"/>
      <c r="D932" s="99"/>
      <c r="E932" s="26"/>
      <c r="F932" s="26"/>
      <c r="G932" s="26"/>
      <c r="H932" s="26"/>
      <c r="I932" s="7"/>
      <c r="J932" s="7"/>
    </row>
    <row r="933" spans="1:10" ht="12.75">
      <c r="A933" s="48"/>
      <c r="B933" s="69"/>
      <c r="C933" s="68"/>
      <c r="D933" s="68"/>
      <c r="E933" s="26"/>
      <c r="F933" s="67"/>
      <c r="G933" s="69"/>
      <c r="H933" s="26"/>
      <c r="I933" s="7"/>
      <c r="J933" s="7"/>
    </row>
    <row r="934" spans="1:10" ht="12.75">
      <c r="A934" s="48"/>
      <c r="B934" s="69"/>
      <c r="C934" s="68"/>
      <c r="D934" s="68"/>
      <c r="E934" s="68"/>
      <c r="F934" s="26"/>
      <c r="G934" s="25"/>
      <c r="H934" s="26"/>
      <c r="I934" s="7"/>
      <c r="J934" s="7"/>
    </row>
    <row r="935" spans="1:10" ht="12.75">
      <c r="A935" s="53"/>
      <c r="B935" s="69"/>
      <c r="C935" s="48"/>
      <c r="D935" s="83"/>
      <c r="E935" s="6"/>
      <c r="F935" s="48"/>
      <c r="G935" s="48"/>
      <c r="H935" s="48"/>
      <c r="I935" s="7"/>
      <c r="J935" s="7"/>
    </row>
    <row r="936" spans="1:10" ht="12.75">
      <c r="A936" s="48"/>
      <c r="B936" s="67"/>
      <c r="C936" s="48"/>
      <c r="D936" s="83"/>
      <c r="E936" s="6"/>
      <c r="F936" s="48"/>
      <c r="G936" s="48"/>
      <c r="H936" s="48"/>
      <c r="I936" s="7"/>
      <c r="J936" s="7"/>
    </row>
    <row r="937" spans="1:10" ht="12.75">
      <c r="A937" s="48"/>
      <c r="B937" s="48"/>
      <c r="C937" s="26"/>
      <c r="D937" s="26"/>
      <c r="E937" s="26"/>
      <c r="F937" s="26"/>
      <c r="G937" s="26"/>
      <c r="H937" s="26"/>
      <c r="I937" s="7"/>
      <c r="J937" s="7"/>
    </row>
    <row r="938" spans="1:10" ht="12.75">
      <c r="A938" s="93"/>
      <c r="B938" s="48"/>
      <c r="C938" s="26"/>
      <c r="D938" s="26"/>
      <c r="E938" s="26"/>
      <c r="F938" s="26"/>
      <c r="G938" s="26"/>
      <c r="H938" s="26"/>
      <c r="I938" s="7"/>
      <c r="J938" s="7"/>
    </row>
    <row r="939" spans="1:10" ht="12.75">
      <c r="A939" s="93"/>
      <c r="B939" s="26"/>
      <c r="C939" s="6"/>
      <c r="D939" s="6"/>
      <c r="E939" s="6"/>
      <c r="F939" s="6"/>
      <c r="G939" s="6"/>
      <c r="H939" s="6"/>
      <c r="I939" s="7"/>
      <c r="J939" s="7"/>
    </row>
    <row r="940" spans="1:10" ht="12.75">
      <c r="A940" s="47"/>
      <c r="B940" s="26"/>
      <c r="C940" s="50"/>
      <c r="D940" s="50"/>
      <c r="E940" s="6"/>
      <c r="F940" s="6"/>
      <c r="G940" s="53"/>
      <c r="H940" s="6"/>
      <c r="I940" s="7"/>
      <c r="J940" s="7"/>
    </row>
    <row r="941" spans="1:10" ht="12.75">
      <c r="A941" s="47"/>
      <c r="B941" s="92"/>
      <c r="C941" s="83"/>
      <c r="D941" s="50"/>
      <c r="E941" s="6"/>
      <c r="F941" s="6"/>
      <c r="G941" s="53"/>
      <c r="H941" s="6"/>
      <c r="I941" s="7"/>
      <c r="J941" s="7"/>
    </row>
    <row r="942" spans="1:10" ht="12.75">
      <c r="A942" s="53"/>
      <c r="B942" s="18"/>
      <c r="C942" s="50"/>
      <c r="D942" s="50"/>
      <c r="E942" s="6"/>
      <c r="F942" s="6"/>
      <c r="G942" s="6"/>
      <c r="H942" s="6"/>
      <c r="I942" s="7"/>
      <c r="J942" s="7"/>
    </row>
    <row r="943" spans="1:10" ht="12.75">
      <c r="A943" s="48"/>
      <c r="B943" s="53"/>
      <c r="C943" s="49"/>
      <c r="D943" s="49"/>
      <c r="E943" s="6"/>
      <c r="F943" s="6"/>
      <c r="G943" s="6"/>
      <c r="H943" s="6"/>
      <c r="I943" s="7"/>
      <c r="J943" s="7"/>
    </row>
    <row r="944" spans="1:10" ht="12.75">
      <c r="A944" s="53"/>
      <c r="B944" s="18"/>
      <c r="C944" s="7"/>
      <c r="D944" s="7"/>
      <c r="E944" s="6"/>
      <c r="F944" s="6"/>
      <c r="G944" s="18"/>
      <c r="H944" s="6"/>
      <c r="I944" s="7"/>
      <c r="J944" s="7"/>
    </row>
    <row r="945" spans="1:10" ht="12.75">
      <c r="A945" s="48"/>
      <c r="B945" s="18"/>
      <c r="C945" s="7"/>
      <c r="D945" s="7"/>
      <c r="E945" s="6"/>
      <c r="F945" s="48"/>
      <c r="G945" s="6"/>
      <c r="H945" s="6"/>
      <c r="I945" s="7"/>
      <c r="J945" s="7"/>
    </row>
    <row r="946" spans="1:10" ht="12.75">
      <c r="A946" s="48"/>
      <c r="B946" s="18"/>
      <c r="C946" s="83"/>
      <c r="D946" s="83"/>
      <c r="E946" s="48"/>
      <c r="F946" s="6"/>
      <c r="G946" s="48"/>
      <c r="H946" s="6"/>
      <c r="I946" s="7"/>
      <c r="J946" s="7"/>
    </row>
    <row r="947" spans="1:10" ht="12.75">
      <c r="A947" s="93"/>
      <c r="B947" s="53"/>
      <c r="C947" s="48"/>
      <c r="D947" s="48"/>
      <c r="E947" s="6"/>
      <c r="F947" s="6"/>
      <c r="G947" s="6"/>
      <c r="H947" s="48"/>
      <c r="I947" s="7"/>
      <c r="J947" s="7"/>
    </row>
    <row r="948" spans="1:10" ht="12.75">
      <c r="A948" s="47"/>
      <c r="B948" s="7"/>
      <c r="C948" s="6"/>
      <c r="D948" s="6"/>
      <c r="E948" s="6"/>
      <c r="F948" s="9"/>
      <c r="G948" s="53"/>
      <c r="H948" s="6"/>
      <c r="I948" s="7"/>
      <c r="J948" s="7"/>
    </row>
    <row r="949" spans="1:10" ht="12.75">
      <c r="A949" s="47"/>
      <c r="B949" s="48"/>
      <c r="C949" s="50"/>
      <c r="D949" s="50"/>
      <c r="E949" s="6"/>
      <c r="F949" s="6"/>
      <c r="G949" s="53"/>
      <c r="H949" s="6"/>
      <c r="I949" s="7"/>
      <c r="J949" s="7"/>
    </row>
    <row r="950" spans="1:10" ht="12.75">
      <c r="A950" s="47"/>
      <c r="B950" s="92"/>
      <c r="C950" s="50"/>
      <c r="D950" s="50"/>
      <c r="E950" s="6"/>
      <c r="F950" s="6"/>
      <c r="G950" s="6"/>
      <c r="H950" s="6"/>
      <c r="I950" s="7"/>
      <c r="J950" s="7"/>
    </row>
    <row r="951" spans="1:10" ht="12.75">
      <c r="A951" s="53"/>
      <c r="B951" s="18"/>
      <c r="C951" s="50"/>
      <c r="D951" s="50"/>
      <c r="E951" s="6"/>
      <c r="F951" s="6"/>
      <c r="G951" s="6"/>
      <c r="H951" s="6"/>
      <c r="I951" s="7"/>
      <c r="J951" s="7"/>
    </row>
    <row r="952" spans="1:10" ht="12.75">
      <c r="A952" s="48"/>
      <c r="B952" s="18"/>
      <c r="C952" s="7"/>
      <c r="D952" s="7"/>
      <c r="E952" s="6"/>
      <c r="F952" s="6"/>
      <c r="G952" s="6"/>
      <c r="H952" s="6"/>
      <c r="I952" s="7"/>
      <c r="J952" s="7"/>
    </row>
    <row r="953" spans="1:10" ht="12.75">
      <c r="A953" s="48"/>
      <c r="B953" s="18"/>
      <c r="C953" s="7"/>
      <c r="D953" s="7"/>
      <c r="E953" s="7"/>
      <c r="F953" s="53"/>
      <c r="G953" s="53"/>
      <c r="H953" s="6"/>
      <c r="I953" s="7"/>
      <c r="J953" s="7"/>
    </row>
    <row r="954" spans="1:10" ht="12.75">
      <c r="A954" s="48"/>
      <c r="B954" s="18"/>
      <c r="C954" s="48"/>
      <c r="D954" s="7"/>
      <c r="E954" s="7"/>
      <c r="F954" s="53"/>
      <c r="G954" s="53"/>
      <c r="H954" s="6"/>
      <c r="I954" s="7"/>
      <c r="J954" s="7"/>
    </row>
    <row r="955" spans="1:10" ht="12.75">
      <c r="A955" s="48"/>
      <c r="B955" s="53"/>
      <c r="C955" s="48"/>
      <c r="D955" s="7"/>
      <c r="E955" s="7"/>
      <c r="F955" s="53"/>
      <c r="G955" s="53"/>
      <c r="H955" s="6"/>
      <c r="I955" s="7"/>
      <c r="J955" s="7"/>
    </row>
    <row r="956" spans="1:10" ht="12.75">
      <c r="A956" s="7"/>
      <c r="B956" s="48"/>
      <c r="C956" s="7"/>
      <c r="D956" s="7"/>
      <c r="E956" s="7"/>
      <c r="F956" s="53"/>
      <c r="G956" s="53"/>
      <c r="H956" s="6"/>
      <c r="I956" s="7"/>
      <c r="J956" s="7"/>
    </row>
    <row r="957" spans="1:10" ht="12.75">
      <c r="A957" s="84"/>
      <c r="B957" s="48"/>
      <c r="C957" s="48"/>
      <c r="D957" s="48"/>
      <c r="E957" s="6"/>
      <c r="F957" s="6"/>
      <c r="G957" s="6"/>
      <c r="H957" s="48"/>
      <c r="I957" s="7"/>
      <c r="J957" s="7"/>
    </row>
    <row r="958" spans="1:10" ht="12.75">
      <c r="A958" s="68"/>
      <c r="B958" s="53"/>
      <c r="C958" s="6"/>
      <c r="D958" s="6"/>
      <c r="E958" s="6"/>
      <c r="F958" s="9"/>
      <c r="G958" s="53"/>
      <c r="H958" s="6"/>
      <c r="I958" s="7"/>
      <c r="J958" s="7"/>
    </row>
    <row r="959" spans="1:10" ht="12.75">
      <c r="A959" s="68"/>
      <c r="B959" s="48"/>
      <c r="C959" s="83"/>
      <c r="D959" s="83"/>
      <c r="E959" s="9"/>
      <c r="F959" s="6"/>
      <c r="G959" s="53"/>
      <c r="H959" s="6"/>
      <c r="I959" s="7"/>
      <c r="J959" s="7"/>
    </row>
    <row r="960" spans="1:10" ht="12.75">
      <c r="A960" s="68"/>
      <c r="B960" s="92"/>
      <c r="C960" s="50"/>
      <c r="D960" s="50"/>
      <c r="E960" s="6"/>
      <c r="F960" s="6"/>
      <c r="G960" s="6"/>
      <c r="H960" s="6"/>
      <c r="I960" s="7"/>
      <c r="J960" s="7"/>
    </row>
    <row r="961" spans="1:10" ht="12.75">
      <c r="A961" s="67"/>
      <c r="B961" s="53"/>
      <c r="C961" s="7"/>
      <c r="D961" s="7"/>
      <c r="E961" s="6"/>
      <c r="F961" s="6"/>
      <c r="G961" s="18"/>
      <c r="H961" s="6"/>
      <c r="I961" s="7"/>
      <c r="J961" s="7"/>
    </row>
    <row r="962" spans="1:10" ht="12.75">
      <c r="A962" s="48"/>
      <c r="B962" s="18"/>
      <c r="C962" s="7"/>
      <c r="D962" s="7"/>
      <c r="E962" s="6"/>
      <c r="F962" s="48"/>
      <c r="G962" s="53"/>
      <c r="H962" s="6"/>
      <c r="I962" s="7"/>
      <c r="J962" s="7"/>
    </row>
    <row r="963" spans="1:10" ht="12.75">
      <c r="A963" s="48"/>
      <c r="B963" s="18"/>
      <c r="C963" s="48"/>
      <c r="D963" s="7"/>
      <c r="E963" s="7"/>
      <c r="F963" s="48"/>
      <c r="G963" s="53"/>
      <c r="H963" s="6"/>
      <c r="I963" s="7"/>
      <c r="J963" s="7"/>
    </row>
    <row r="964" spans="1:10" ht="12.75">
      <c r="A964" s="26"/>
      <c r="B964" s="53"/>
      <c r="C964" s="83"/>
      <c r="D964" s="83"/>
      <c r="E964" s="48"/>
      <c r="F964" s="6"/>
      <c r="G964" s="6"/>
      <c r="H964" s="6"/>
      <c r="I964" s="7"/>
      <c r="J964" s="7"/>
    </row>
    <row r="965" spans="1:10" ht="12.75">
      <c r="A965" s="26"/>
      <c r="B965" s="48"/>
      <c r="C965" s="48"/>
      <c r="D965" s="48"/>
      <c r="E965" s="6"/>
      <c r="F965" s="6"/>
      <c r="G965" s="6"/>
      <c r="H965" s="48"/>
      <c r="I965" s="7"/>
      <c r="J965" s="7"/>
    </row>
    <row r="966" spans="1:10" ht="12.75">
      <c r="A966" s="7"/>
      <c r="B966" s="7"/>
      <c r="C966" s="48"/>
      <c r="D966" s="48"/>
      <c r="E966" s="6"/>
      <c r="F966" s="6"/>
      <c r="G966" s="6"/>
      <c r="H966" s="48"/>
      <c r="I966" s="7"/>
      <c r="J966" s="7"/>
    </row>
    <row r="967" spans="1:10" ht="12.75">
      <c r="A967" s="93"/>
      <c r="B967" s="48"/>
      <c r="C967" s="83"/>
      <c r="D967" s="83"/>
      <c r="E967" s="9"/>
      <c r="F967" s="6"/>
      <c r="G967" s="53"/>
      <c r="H967" s="6"/>
      <c r="I967" s="7"/>
      <c r="J967" s="7"/>
    </row>
    <row r="968" spans="1:10" ht="12.75">
      <c r="A968" s="93"/>
      <c r="B968" s="48"/>
      <c r="C968" s="50"/>
      <c r="D968" s="50"/>
      <c r="E968" s="6"/>
      <c r="F968" s="6"/>
      <c r="G968" s="6"/>
      <c r="H968" s="6"/>
      <c r="I968" s="7"/>
      <c r="J968" s="7"/>
    </row>
    <row r="969" spans="1:10" ht="12.75">
      <c r="A969" s="47"/>
      <c r="B969" s="53"/>
      <c r="C969" s="7"/>
      <c r="D969" s="7"/>
      <c r="E969" s="6"/>
      <c r="F969" s="6"/>
      <c r="G969" s="18"/>
      <c r="H969" s="6"/>
      <c r="I969" s="7"/>
      <c r="J969" s="7"/>
    </row>
    <row r="970" spans="1:10" ht="12.75">
      <c r="A970" s="47"/>
      <c r="B970" s="18"/>
      <c r="C970" s="62"/>
      <c r="D970" s="7"/>
      <c r="E970" s="6"/>
      <c r="F970" s="6"/>
      <c r="G970" s="63"/>
      <c r="H970" s="6"/>
      <c r="I970" s="7"/>
      <c r="J970" s="7"/>
    </row>
    <row r="971" spans="1:10" ht="12.75">
      <c r="A971" s="47"/>
      <c r="B971" s="18"/>
      <c r="C971" s="7"/>
      <c r="D971" s="7"/>
      <c r="E971" s="6"/>
      <c r="F971" s="48"/>
      <c r="G971" s="53"/>
      <c r="H971" s="6"/>
      <c r="I971" s="7"/>
      <c r="J971" s="7"/>
    </row>
    <row r="972" spans="1:10" ht="12.75">
      <c r="A972" s="53"/>
      <c r="B972" s="63"/>
      <c r="C972" s="48"/>
      <c r="D972" s="7"/>
      <c r="E972" s="6"/>
      <c r="F972" s="48"/>
      <c r="G972" s="53"/>
      <c r="H972" s="6"/>
      <c r="I972" s="7"/>
      <c r="J972" s="7"/>
    </row>
    <row r="973" spans="1:10" ht="12.75">
      <c r="A973" s="53"/>
      <c r="B973" s="53"/>
      <c r="C973" s="48"/>
      <c r="D973" s="7"/>
      <c r="E973" s="6"/>
      <c r="F973" s="48"/>
      <c r="G973" s="53"/>
      <c r="H973" s="6"/>
      <c r="I973" s="7"/>
      <c r="J973" s="7"/>
    </row>
    <row r="974" spans="1:10" ht="12.75">
      <c r="A974" s="48"/>
      <c r="B974" s="48"/>
      <c r="C974" s="48"/>
      <c r="D974" s="7"/>
      <c r="E974" s="6"/>
      <c r="F974" s="48"/>
      <c r="G974" s="53"/>
      <c r="H974" s="6"/>
      <c r="I974" s="7"/>
      <c r="J974" s="7"/>
    </row>
    <row r="975" spans="1:10" ht="12.75">
      <c r="A975" s="7"/>
      <c r="B975" s="48"/>
      <c r="C975" s="48"/>
      <c r="D975" s="48"/>
      <c r="E975" s="6"/>
      <c r="F975" s="6"/>
      <c r="G975" s="6"/>
      <c r="H975" s="48"/>
      <c r="I975" s="7"/>
      <c r="J975" s="7"/>
    </row>
    <row r="976" spans="1:10" ht="12.75">
      <c r="A976" s="93"/>
      <c r="B976" s="48"/>
      <c r="C976" s="6"/>
      <c r="D976" s="6"/>
      <c r="E976" s="6"/>
      <c r="F976" s="6"/>
      <c r="G976" s="6"/>
      <c r="H976" s="6"/>
      <c r="I976" s="7"/>
      <c r="J976" s="7"/>
    </row>
    <row r="977" spans="1:10" ht="12.75">
      <c r="A977" s="47"/>
      <c r="B977" s="48"/>
      <c r="C977" s="83"/>
      <c r="D977" s="83"/>
      <c r="E977" s="9"/>
      <c r="F977" s="6"/>
      <c r="G977" s="53"/>
      <c r="H977" s="6"/>
      <c r="I977" s="7"/>
      <c r="J977" s="7"/>
    </row>
    <row r="978" spans="1:10" ht="12.75">
      <c r="A978" s="47"/>
      <c r="B978" s="94"/>
      <c r="C978" s="50"/>
      <c r="D978" s="50"/>
      <c r="E978" s="6"/>
      <c r="F978" s="6"/>
      <c r="G978" s="6"/>
      <c r="H978" s="6"/>
      <c r="I978" s="7"/>
      <c r="J978" s="7"/>
    </row>
    <row r="979" spans="1:10" ht="12.75">
      <c r="A979" s="47"/>
      <c r="B979" s="53"/>
      <c r="C979" s="7"/>
      <c r="D979" s="7"/>
      <c r="E979" s="6"/>
      <c r="F979" s="6"/>
      <c r="G979" s="18"/>
      <c r="H979" s="6"/>
      <c r="I979" s="7"/>
      <c r="J979" s="7"/>
    </row>
    <row r="980" spans="1:10" ht="12.75">
      <c r="A980" s="53"/>
      <c r="B980" s="18"/>
      <c r="C980" s="62"/>
      <c r="D980" s="7"/>
      <c r="E980" s="6"/>
      <c r="F980" s="6"/>
      <c r="G980" s="63"/>
      <c r="H980" s="6"/>
      <c r="I980" s="7"/>
      <c r="J980" s="7"/>
    </row>
    <row r="981" spans="1:10" ht="12.75">
      <c r="A981" s="48"/>
      <c r="B981" s="18"/>
      <c r="C981" s="7"/>
      <c r="D981" s="7"/>
      <c r="E981" s="6"/>
      <c r="F981" s="48"/>
      <c r="G981" s="53"/>
      <c r="H981" s="6"/>
      <c r="I981" s="7"/>
      <c r="J981" s="7"/>
    </row>
    <row r="982" spans="1:10" ht="12.75">
      <c r="A982" s="48"/>
      <c r="B982" s="63"/>
      <c r="C982" s="7"/>
      <c r="D982" s="7"/>
      <c r="E982" s="6"/>
      <c r="F982" s="48"/>
      <c r="G982" s="53"/>
      <c r="H982" s="6"/>
      <c r="I982" s="7"/>
      <c r="J982" s="7"/>
    </row>
    <row r="983" spans="1:10" ht="12.75">
      <c r="A983" s="53"/>
      <c r="B983" s="53"/>
      <c r="C983" s="48"/>
      <c r="D983" s="7"/>
      <c r="E983" s="7"/>
      <c r="F983" s="53"/>
      <c r="G983" s="53"/>
      <c r="H983" s="6"/>
      <c r="I983" s="7"/>
      <c r="J983" s="7"/>
    </row>
    <row r="984" spans="1:10" ht="12.75">
      <c r="A984" s="48"/>
      <c r="B984" s="53"/>
      <c r="C984" s="7"/>
      <c r="D984" s="7"/>
      <c r="E984" s="7"/>
      <c r="F984" s="53"/>
      <c r="G984" s="53"/>
      <c r="H984" s="6"/>
      <c r="I984" s="7"/>
      <c r="J984" s="7"/>
    </row>
    <row r="985" spans="1:10" ht="12.75">
      <c r="A985" s="7"/>
      <c r="B985" s="48"/>
      <c r="C985" s="48"/>
      <c r="D985" s="48"/>
      <c r="E985" s="6"/>
      <c r="F985" s="6"/>
      <c r="G985" s="6"/>
      <c r="H985" s="48"/>
      <c r="I985" s="7"/>
      <c r="J985" s="7"/>
    </row>
    <row r="986" spans="1:10" ht="12.75">
      <c r="A986" s="93"/>
      <c r="B986" s="53"/>
      <c r="C986" s="48"/>
      <c r="D986" s="48"/>
      <c r="E986" s="6"/>
      <c r="F986" s="6"/>
      <c r="G986" s="6"/>
      <c r="H986" s="48"/>
      <c r="I986" s="7"/>
      <c r="J986" s="7"/>
    </row>
    <row r="987" spans="1:10" ht="12.75">
      <c r="A987" s="47"/>
      <c r="B987" s="48"/>
      <c r="C987" s="83"/>
      <c r="D987" s="9"/>
      <c r="E987" s="6"/>
      <c r="F987" s="53"/>
      <c r="G987" s="6"/>
      <c r="H987" s="6"/>
      <c r="I987" s="7"/>
      <c r="J987" s="7"/>
    </row>
    <row r="988" spans="1:10" ht="12.75">
      <c r="A988" s="47"/>
      <c r="B988" s="48"/>
      <c r="C988" s="7"/>
      <c r="D988" s="7"/>
      <c r="E988" s="7"/>
      <c r="F988" s="7"/>
      <c r="G988" s="7"/>
      <c r="H988" s="7"/>
      <c r="I988" s="7"/>
      <c r="J988" s="7"/>
    </row>
    <row r="989" spans="1:10" ht="12.75">
      <c r="A989" s="53"/>
      <c r="B989" s="83"/>
      <c r="C989" s="83"/>
      <c r="D989" s="83"/>
      <c r="E989" s="9"/>
      <c r="F989" s="6"/>
      <c r="G989" s="6"/>
      <c r="H989" s="9"/>
      <c r="I989" s="7"/>
      <c r="J989" s="7"/>
    </row>
    <row r="990" spans="1:10" ht="12.75">
      <c r="A990" s="48"/>
      <c r="B990" s="7"/>
      <c r="C990" s="50"/>
      <c r="D990" s="50"/>
      <c r="E990" s="6"/>
      <c r="F990" s="6"/>
      <c r="G990" s="6"/>
      <c r="H990" s="6"/>
      <c r="I990" s="7"/>
      <c r="J990" s="7"/>
    </row>
    <row r="991" spans="1:10" ht="12.75">
      <c r="A991" s="53"/>
      <c r="B991" s="53"/>
      <c r="C991" s="7"/>
      <c r="D991" s="50"/>
      <c r="E991" s="6"/>
      <c r="F991" s="6"/>
      <c r="G991" s="6"/>
      <c r="H991" s="6"/>
      <c r="I991" s="7"/>
      <c r="J991" s="7"/>
    </row>
    <row r="992" spans="1:10" ht="12.75">
      <c r="A992" s="48"/>
      <c r="B992" s="18"/>
      <c r="C992" s="50"/>
      <c r="D992" s="50"/>
      <c r="E992" s="6"/>
      <c r="F992" s="6"/>
      <c r="G992" s="6"/>
      <c r="H992" s="6"/>
      <c r="I992" s="7"/>
      <c r="J992" s="7"/>
    </row>
    <row r="993" spans="1:10" ht="12.75">
      <c r="A993" s="48"/>
      <c r="B993" s="7"/>
      <c r="C993" s="50"/>
      <c r="D993" s="50"/>
      <c r="E993" s="6"/>
      <c r="F993" s="6"/>
      <c r="G993" s="6"/>
      <c r="H993" s="6"/>
      <c r="I993" s="7"/>
      <c r="J993" s="7"/>
    </row>
    <row r="994" spans="1:10" ht="12.75">
      <c r="A994" s="93"/>
      <c r="B994" s="18"/>
      <c r="C994" s="50"/>
      <c r="D994" s="50"/>
      <c r="E994" s="6"/>
      <c r="F994" s="6"/>
      <c r="G994" s="6"/>
      <c r="H994" s="6"/>
      <c r="I994" s="7"/>
      <c r="J994" s="7"/>
    </row>
    <row r="995" spans="1:10" ht="12.75">
      <c r="A995" s="47"/>
      <c r="B995" s="18"/>
      <c r="C995" s="50"/>
      <c r="D995" s="50"/>
      <c r="E995" s="6"/>
      <c r="F995" s="6"/>
      <c r="G995" s="6"/>
      <c r="H995" s="6"/>
      <c r="I995" s="7"/>
      <c r="J995" s="7"/>
    </row>
    <row r="996" spans="1:10" ht="12.75">
      <c r="A996" s="47"/>
      <c r="B996" s="18"/>
      <c r="C996" s="50"/>
      <c r="D996" s="50"/>
      <c r="E996" s="6"/>
      <c r="F996" s="6"/>
      <c r="G996" s="6"/>
      <c r="H996" s="6"/>
      <c r="I996" s="7"/>
      <c r="J996" s="7"/>
    </row>
    <row r="997" spans="1:10" ht="12.75">
      <c r="A997" s="62"/>
      <c r="B997" s="18"/>
      <c r="C997" s="50"/>
      <c r="D997" s="50"/>
      <c r="E997" s="6"/>
      <c r="F997" s="6"/>
      <c r="G997" s="6"/>
      <c r="H997" s="6"/>
      <c r="I997" s="7"/>
      <c r="J997" s="7"/>
    </row>
    <row r="998" spans="1:10" ht="12.75">
      <c r="A998" s="53"/>
      <c r="B998" s="18"/>
      <c r="C998" s="7"/>
      <c r="D998" s="7"/>
      <c r="E998" s="6"/>
      <c r="F998" s="6"/>
      <c r="G998" s="6"/>
      <c r="H998" s="6"/>
      <c r="I998" s="7"/>
      <c r="J998" s="7"/>
    </row>
    <row r="999" spans="1:10" ht="12.75">
      <c r="A999" s="48"/>
      <c r="B999" s="18"/>
      <c r="C999" s="7"/>
      <c r="D999" s="7"/>
      <c r="E999" s="6"/>
      <c r="F999" s="6"/>
      <c r="G999" s="6"/>
      <c r="H999" s="6"/>
      <c r="I999" s="7"/>
      <c r="J999" s="7"/>
    </row>
    <row r="1000" spans="1:10" ht="12.75">
      <c r="A1000" s="48"/>
      <c r="B1000" s="18"/>
      <c r="C1000" s="19"/>
      <c r="D1000" s="27"/>
      <c r="E1000" s="27"/>
      <c r="F1000" s="27"/>
      <c r="G1000" s="27"/>
      <c r="H1000" s="27"/>
      <c r="I1000" s="41"/>
      <c r="J1000" s="7"/>
    </row>
    <row r="1001" spans="1:10" ht="12.75">
      <c r="A1001" s="48"/>
      <c r="B1001" s="18"/>
      <c r="C1001" s="19"/>
      <c r="D1001" s="27"/>
      <c r="E1001" s="27"/>
      <c r="F1001" s="27"/>
      <c r="G1001" s="27"/>
      <c r="H1001" s="27"/>
      <c r="I1001" s="41"/>
      <c r="J1001" s="7"/>
    </row>
    <row r="1002" spans="1:10" ht="12.75">
      <c r="A1002" s="48"/>
      <c r="B1002" s="19"/>
      <c r="C1002" s="19"/>
      <c r="D1002" s="27"/>
      <c r="E1002" s="27"/>
      <c r="F1002" s="27"/>
      <c r="G1002" s="27"/>
      <c r="H1002" s="27"/>
      <c r="I1002" s="41"/>
      <c r="J1002" s="7"/>
    </row>
    <row r="1003" spans="1:10" ht="12.75">
      <c r="A1003" s="94"/>
      <c r="B1003" s="19"/>
      <c r="C1003" s="19"/>
      <c r="D1003" s="27"/>
      <c r="E1003" s="27"/>
      <c r="F1003" s="27"/>
      <c r="G1003" s="27"/>
      <c r="H1003" s="27"/>
      <c r="I1003" s="41"/>
      <c r="J1003" s="7"/>
    </row>
    <row r="1004" spans="1:10" ht="12.75">
      <c r="A1004" s="93"/>
      <c r="B1004" s="19"/>
      <c r="C1004" s="19"/>
      <c r="D1004" s="27"/>
      <c r="E1004" s="27"/>
      <c r="F1004" s="27"/>
      <c r="G1004" s="27"/>
      <c r="H1004" s="27"/>
      <c r="I1004" s="41"/>
      <c r="J1004" s="7"/>
    </row>
    <row r="1005" spans="1:10" ht="12.75">
      <c r="A1005" s="47"/>
      <c r="B1005" s="19"/>
      <c r="C1005" s="19"/>
      <c r="D1005" s="27"/>
      <c r="E1005" s="27"/>
      <c r="F1005" s="27"/>
      <c r="G1005" s="27"/>
      <c r="H1005" s="27"/>
      <c r="I1005" s="41"/>
      <c r="J1005" s="7"/>
    </row>
    <row r="1006" spans="1:10" ht="12.75">
      <c r="A1006" s="47"/>
      <c r="B1006" s="19"/>
      <c r="C1006" s="19"/>
      <c r="D1006" s="27"/>
      <c r="E1006" s="27"/>
      <c r="F1006" s="27"/>
      <c r="G1006" s="27"/>
      <c r="H1006" s="27"/>
      <c r="I1006" s="41"/>
      <c r="J1006" s="7"/>
    </row>
    <row r="1007" spans="1:10" ht="12.75">
      <c r="A1007" s="62"/>
      <c r="B1007" s="19"/>
      <c r="C1007" s="19"/>
      <c r="D1007" s="27"/>
      <c r="E1007" s="27"/>
      <c r="F1007" s="27"/>
      <c r="G1007" s="27"/>
      <c r="H1007" s="27"/>
      <c r="I1007" s="41"/>
      <c r="J1007" s="7"/>
    </row>
    <row r="1008" spans="1:10" ht="12.75">
      <c r="A1008" s="53"/>
      <c r="B1008" s="19"/>
      <c r="C1008" s="19"/>
      <c r="D1008" s="27"/>
      <c r="E1008" s="27"/>
      <c r="F1008" s="27"/>
      <c r="G1008" s="27"/>
      <c r="H1008" s="27"/>
      <c r="I1008" s="41"/>
      <c r="J1008" s="7"/>
    </row>
    <row r="1009" spans="1:10" ht="12.75">
      <c r="A1009" s="53"/>
      <c r="B1009" s="19"/>
      <c r="C1009" s="19"/>
      <c r="D1009" s="27"/>
      <c r="E1009" s="27"/>
      <c r="F1009" s="27"/>
      <c r="G1009" s="27"/>
      <c r="H1009" s="27"/>
      <c r="I1009" s="41"/>
      <c r="J1009" s="7"/>
    </row>
    <row r="1010" spans="1:10" ht="12.75">
      <c r="A1010" s="48"/>
      <c r="B1010" s="19"/>
      <c r="C1010" s="19"/>
      <c r="D1010" s="27"/>
      <c r="E1010" s="27"/>
      <c r="F1010" s="27"/>
      <c r="G1010" s="27"/>
      <c r="H1010" s="27"/>
      <c r="I1010" s="41"/>
      <c r="J1010" s="7"/>
    </row>
    <row r="1011" spans="1:10" ht="12.75">
      <c r="A1011" s="53"/>
      <c r="B1011" s="19"/>
      <c r="C1011" s="19"/>
      <c r="D1011" s="27"/>
      <c r="E1011" s="27"/>
      <c r="F1011" s="27"/>
      <c r="G1011" s="27"/>
      <c r="H1011" s="27"/>
      <c r="I1011" s="41"/>
      <c r="J1011" s="7"/>
    </row>
    <row r="1012" spans="1:10" ht="12.75">
      <c r="A1012" s="48"/>
      <c r="B1012" s="19"/>
      <c r="C1012" s="19"/>
      <c r="D1012" s="27"/>
      <c r="E1012" s="27"/>
      <c r="F1012" s="27"/>
      <c r="G1012" s="27"/>
      <c r="H1012" s="27"/>
      <c r="I1012" s="41"/>
      <c r="J1012" s="7"/>
    </row>
    <row r="1013" spans="1:10" ht="12.75">
      <c r="A1013" s="48"/>
      <c r="B1013" s="19"/>
      <c r="C1013" s="19"/>
      <c r="D1013" s="27"/>
      <c r="E1013" s="27"/>
      <c r="F1013" s="27"/>
      <c r="G1013" s="27"/>
      <c r="H1013" s="27"/>
      <c r="I1013" s="41"/>
      <c r="J1013" s="7"/>
    </row>
    <row r="1014" spans="1:10" ht="12.75">
      <c r="A1014" s="53"/>
      <c r="B1014" s="19"/>
      <c r="C1014" s="19"/>
      <c r="D1014" s="27"/>
      <c r="E1014" s="27"/>
      <c r="F1014" s="27"/>
      <c r="G1014" s="27"/>
      <c r="H1014" s="27"/>
      <c r="I1014" s="41"/>
      <c r="J1014" s="7"/>
    </row>
    <row r="1015" spans="1:10" ht="12.75">
      <c r="A1015" s="7"/>
      <c r="B1015" s="19"/>
      <c r="C1015" s="19"/>
      <c r="D1015" s="27"/>
      <c r="E1015" s="27"/>
      <c r="F1015" s="27"/>
      <c r="G1015" s="27"/>
      <c r="H1015" s="27"/>
      <c r="I1015" s="41"/>
      <c r="J1015" s="7"/>
    </row>
    <row r="1016" spans="1:10" ht="12.75">
      <c r="A1016" s="20"/>
      <c r="B1016" s="19"/>
      <c r="C1016" s="19"/>
      <c r="D1016" s="27"/>
      <c r="E1016" s="27"/>
      <c r="F1016" s="27"/>
      <c r="G1016" s="27"/>
      <c r="H1016" s="27"/>
      <c r="I1016" s="41"/>
      <c r="J1016" s="7"/>
    </row>
    <row r="1017" spans="1:10" ht="12.75">
      <c r="A1017" s="18"/>
      <c r="B1017" s="19"/>
      <c r="C1017" s="19"/>
      <c r="D1017" s="19"/>
      <c r="E1017" s="19"/>
      <c r="F1017" s="19"/>
      <c r="G1017" s="19"/>
      <c r="H1017" s="19"/>
      <c r="I1017" s="19"/>
      <c r="J1017" s="7"/>
    </row>
    <row r="1018" spans="1:10" ht="12.75">
      <c r="A1018" s="20"/>
      <c r="B1018" s="41"/>
      <c r="C1018" s="19"/>
      <c r="D1018" s="19"/>
      <c r="E1018" s="19"/>
      <c r="F1018" s="19"/>
      <c r="G1018" s="19"/>
      <c r="H1018" s="19"/>
      <c r="I1018" s="19"/>
      <c r="J1018" s="7"/>
    </row>
    <row r="1019" spans="1:10" ht="13.5">
      <c r="A1019" s="90"/>
      <c r="B1019" s="41"/>
      <c r="C1019" s="19"/>
      <c r="D1019" s="19"/>
      <c r="E1019" s="19"/>
      <c r="F1019" s="19"/>
      <c r="G1019" s="19"/>
      <c r="H1019" s="19"/>
      <c r="I1019" s="19"/>
      <c r="J1019" s="7"/>
    </row>
    <row r="1020" spans="1:10" ht="13.5">
      <c r="A1020" s="90"/>
      <c r="B1020" s="41"/>
      <c r="C1020" s="19"/>
      <c r="D1020" s="19"/>
      <c r="E1020" s="19"/>
      <c r="F1020" s="19"/>
      <c r="G1020" s="19"/>
      <c r="H1020" s="19"/>
      <c r="I1020" s="19"/>
      <c r="J1020" s="7"/>
    </row>
    <row r="1021" spans="1:10" ht="13.5">
      <c r="A1021" s="90"/>
      <c r="B1021" s="41"/>
      <c r="C1021" s="19"/>
      <c r="D1021" s="19"/>
      <c r="E1021" s="19"/>
      <c r="F1021" s="19"/>
      <c r="G1021" s="19"/>
      <c r="H1021" s="19"/>
      <c r="I1021" s="19"/>
      <c r="J1021" s="7"/>
    </row>
    <row r="1022" spans="1:10" ht="13.5">
      <c r="A1022" s="90"/>
      <c r="B1022" s="41"/>
      <c r="C1022" s="19"/>
      <c r="D1022" s="19"/>
      <c r="E1022" s="19"/>
      <c r="F1022" s="19"/>
      <c r="G1022" s="19"/>
      <c r="H1022" s="19"/>
      <c r="I1022" s="19"/>
      <c r="J1022" s="7"/>
    </row>
    <row r="1023" spans="1:10" ht="13.5">
      <c r="A1023" s="90"/>
      <c r="B1023" s="41"/>
      <c r="C1023" s="19"/>
      <c r="D1023" s="19"/>
      <c r="E1023" s="19"/>
      <c r="F1023" s="19"/>
      <c r="G1023" s="19"/>
      <c r="H1023" s="19"/>
      <c r="I1023" s="19"/>
      <c r="J1023" s="7"/>
    </row>
    <row r="1024" spans="1:10" ht="13.5">
      <c r="A1024" s="90"/>
      <c r="B1024" s="41"/>
      <c r="C1024" s="19"/>
      <c r="D1024" s="19"/>
      <c r="E1024" s="19"/>
      <c r="F1024" s="19"/>
      <c r="G1024" s="19"/>
      <c r="H1024" s="19"/>
      <c r="I1024" s="19"/>
      <c r="J1024" s="7"/>
    </row>
    <row r="1025" spans="1:10" ht="12.75">
      <c r="A1025" s="20"/>
      <c r="B1025" s="41"/>
      <c r="C1025" s="19"/>
      <c r="D1025" s="19"/>
      <c r="E1025" s="19"/>
      <c r="F1025" s="19"/>
      <c r="G1025" s="19"/>
      <c r="H1025" s="19"/>
      <c r="I1025" s="19">
        <f>D1025*F1025</f>
        <v>0</v>
      </c>
      <c r="J1025" s="7"/>
    </row>
    <row r="1026" spans="1:10" ht="12.75">
      <c r="A1026" s="1"/>
      <c r="B1026" s="41"/>
      <c r="C1026" s="19"/>
      <c r="D1026" s="27"/>
      <c r="E1026" s="27"/>
      <c r="F1026" s="27"/>
      <c r="G1026" s="27"/>
      <c r="H1026" s="27"/>
      <c r="I1026" s="41"/>
      <c r="J1026" s="7"/>
    </row>
    <row r="1027" spans="1:10" ht="12.75">
      <c r="A1027" s="19"/>
      <c r="B1027" s="19"/>
      <c r="C1027" s="19"/>
      <c r="D1027" s="27"/>
      <c r="E1027" s="27"/>
      <c r="F1027" s="27"/>
      <c r="G1027" s="27"/>
      <c r="H1027" s="27"/>
      <c r="I1027" s="41"/>
      <c r="J1027" s="7"/>
    </row>
    <row r="1028" spans="1:10" ht="12.75">
      <c r="A1028" s="19"/>
      <c r="B1028" s="19"/>
      <c r="C1028" s="19"/>
      <c r="D1028" s="19"/>
      <c r="E1028" s="19"/>
      <c r="F1028" s="19"/>
      <c r="G1028" s="19"/>
      <c r="H1028" s="19"/>
      <c r="I1028" s="19"/>
      <c r="J1028" s="7"/>
    </row>
    <row r="1029" spans="1:10" ht="12.75">
      <c r="A1029" s="19"/>
      <c r="B1029" s="41"/>
      <c r="C1029" s="75"/>
      <c r="D1029" s="75"/>
      <c r="E1029" s="75"/>
      <c r="F1029" s="75"/>
      <c r="G1029" s="75"/>
      <c r="H1029" s="75"/>
      <c r="I1029" s="75"/>
      <c r="J1029" s="7"/>
    </row>
    <row r="1030" spans="1:10" ht="12.75">
      <c r="A1030" s="19"/>
      <c r="B1030" s="41"/>
      <c r="C1030" s="75"/>
      <c r="D1030" s="75"/>
      <c r="E1030" s="75"/>
      <c r="F1030" s="75"/>
      <c r="G1030" s="75"/>
      <c r="H1030" s="75"/>
      <c r="I1030" s="75"/>
      <c r="J1030" s="7"/>
    </row>
    <row r="1031" spans="1:10" ht="12.75">
      <c r="A1031" s="19"/>
      <c r="B1031" s="41"/>
      <c r="C1031" s="19"/>
      <c r="D1031" s="19"/>
      <c r="E1031" s="19"/>
      <c r="F1031" s="19"/>
      <c r="G1031" s="19"/>
      <c r="H1031" s="19"/>
      <c r="I1031" s="19">
        <f>D1031*F1031</f>
        <v>0</v>
      </c>
      <c r="J1031" s="7"/>
    </row>
    <row r="1032" spans="1:2" ht="12.75">
      <c r="A1032" s="19"/>
      <c r="B1032" s="41"/>
    </row>
    <row r="1033" spans="1:2" ht="12.75">
      <c r="A1033" s="19"/>
      <c r="B1033" s="19"/>
    </row>
    <row r="1034" ht="12.75">
      <c r="A1034" s="19"/>
    </row>
    <row r="1035" ht="12.75">
      <c r="A1035" s="19"/>
    </row>
    <row r="1036" ht="12.75">
      <c r="A1036" s="19"/>
    </row>
    <row r="1037" ht="12.75">
      <c r="A1037" s="19"/>
    </row>
    <row r="1038" ht="12.75">
      <c r="A1038" s="19"/>
    </row>
    <row r="1039" ht="12.75">
      <c r="A1039" s="19"/>
    </row>
    <row r="1040" ht="12.75">
      <c r="A1040" s="19"/>
    </row>
    <row r="1041" ht="12.75">
      <c r="A1041" s="19"/>
    </row>
    <row r="1042" ht="12.75">
      <c r="A1042" s="19"/>
    </row>
    <row r="1043" ht="12.75">
      <c r="A1043" s="19"/>
    </row>
    <row r="1044" ht="12.75">
      <c r="A1044" s="19"/>
    </row>
    <row r="1045" ht="12.75">
      <c r="A1045" s="19"/>
    </row>
    <row r="1046" ht="12.75">
      <c r="A1046" s="19"/>
    </row>
    <row r="1047" ht="12.75">
      <c r="A1047" s="19"/>
    </row>
    <row r="1048" ht="12.75">
      <c r="A1048" s="19"/>
    </row>
    <row r="1049" ht="12.75">
      <c r="A1049" s="19"/>
    </row>
  </sheetData>
  <sheetProtection selectLockedCells="1" selectUnlockedCells="1"/>
  <mergeCells count="1">
    <mergeCell ref="B22:J2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0"/>
  <sheetViews>
    <sheetView zoomScale="120" zoomScaleNormal="120" zoomScaleSheetLayoutView="16" zoomScalePageLayoutView="0" workbookViewId="0" topLeftCell="A46">
      <selection activeCell="C66" sqref="C66"/>
    </sheetView>
  </sheetViews>
  <sheetFormatPr defaultColWidth="9.00390625" defaultRowHeight="12.75"/>
  <cols>
    <col min="1" max="1" width="4.25390625" style="3" customWidth="1"/>
    <col min="2" max="2" width="5.125" style="3" customWidth="1"/>
    <col min="3" max="7" width="9.00390625" style="3" customWidth="1"/>
    <col min="8" max="8" width="5.125" style="3" customWidth="1"/>
    <col min="9" max="9" width="9.00390625" style="3" customWidth="1"/>
    <col min="10" max="10" width="10.25390625" style="3" customWidth="1"/>
    <col min="11" max="12" width="9.00390625" style="3" customWidth="1"/>
    <col min="13" max="13" width="9.00390625" style="34" customWidth="1"/>
    <col min="14" max="14" width="5.125" style="34" customWidth="1"/>
    <col min="15" max="19" width="9.00390625" style="34" customWidth="1"/>
    <col min="20" max="20" width="5.125" style="34" customWidth="1"/>
    <col min="21" max="21" width="9.00390625" style="34" customWidth="1"/>
    <col min="22" max="22" width="7.75390625" style="34" customWidth="1"/>
    <col min="23" max="25" width="9.00390625" style="34" customWidth="1"/>
    <col min="26" max="26" width="5.125" style="34" customWidth="1"/>
    <col min="27" max="31" width="9.00390625" style="34" customWidth="1"/>
    <col min="32" max="32" width="5.125" style="34" customWidth="1"/>
    <col min="33" max="33" width="9.00390625" style="34" customWidth="1"/>
    <col min="34" max="34" width="7.75390625" style="34" customWidth="1"/>
    <col min="35" max="35" width="9.00390625" style="34" customWidth="1"/>
    <col min="36" max="16384" width="9.00390625" style="3" customWidth="1"/>
  </cols>
  <sheetData>
    <row r="1" spans="1:34" ht="15" customHeight="1">
      <c r="A1" s="9"/>
      <c r="B1" s="9" t="s">
        <v>6</v>
      </c>
      <c r="C1" s="9" t="s">
        <v>110</v>
      </c>
      <c r="D1" s="9"/>
      <c r="E1" s="9"/>
      <c r="F1" s="6"/>
      <c r="G1" s="6"/>
      <c r="H1" s="6"/>
      <c r="I1" s="6"/>
      <c r="J1" s="6"/>
      <c r="K1" s="4"/>
      <c r="L1" s="4"/>
      <c r="M1" s="33"/>
      <c r="N1" s="71"/>
      <c r="O1" s="71"/>
      <c r="P1" s="71"/>
      <c r="Q1" s="71"/>
      <c r="R1" s="33"/>
      <c r="S1" s="33"/>
      <c r="T1" s="33"/>
      <c r="U1" s="33"/>
      <c r="V1" s="33"/>
      <c r="Z1" s="71"/>
      <c r="AA1" s="71"/>
      <c r="AB1" s="71"/>
      <c r="AC1" s="71"/>
      <c r="AD1" s="33"/>
      <c r="AE1" s="33"/>
      <c r="AF1" s="33"/>
      <c r="AG1" s="33"/>
      <c r="AH1" s="33"/>
    </row>
    <row r="2" spans="1:34" ht="12.75">
      <c r="A2" s="9"/>
      <c r="B2" s="9"/>
      <c r="C2" s="9"/>
      <c r="D2" s="9"/>
      <c r="E2" s="9"/>
      <c r="F2" s="6"/>
      <c r="G2" s="6"/>
      <c r="H2" s="6"/>
      <c r="I2" s="6"/>
      <c r="J2" s="6"/>
      <c r="K2" s="4"/>
      <c r="L2" s="4"/>
      <c r="M2" s="33"/>
      <c r="N2" s="71"/>
      <c r="O2" s="71"/>
      <c r="P2" s="71"/>
      <c r="Q2" s="71"/>
      <c r="R2" s="33"/>
      <c r="S2" s="33"/>
      <c r="T2" s="33"/>
      <c r="U2" s="33"/>
      <c r="V2" s="33"/>
      <c r="Z2" s="71"/>
      <c r="AA2" s="71"/>
      <c r="AB2" s="71"/>
      <c r="AC2" s="71"/>
      <c r="AD2" s="33"/>
      <c r="AE2" s="33"/>
      <c r="AF2" s="33"/>
      <c r="AG2" s="33"/>
      <c r="AH2" s="33"/>
    </row>
    <row r="3" spans="1:34" ht="12.75">
      <c r="A3" s="6"/>
      <c r="B3" s="5"/>
      <c r="C3" s="6" t="s">
        <v>85</v>
      </c>
      <c r="D3" s="6"/>
      <c r="E3" s="6"/>
      <c r="F3" s="6"/>
      <c r="G3" s="6"/>
      <c r="H3" s="6"/>
      <c r="I3" s="6"/>
      <c r="J3" s="6"/>
      <c r="K3" s="4"/>
      <c r="L3" s="4"/>
      <c r="M3" s="33"/>
      <c r="N3" s="71"/>
      <c r="O3" s="33"/>
      <c r="P3" s="33"/>
      <c r="Q3" s="33"/>
      <c r="R3" s="33"/>
      <c r="S3" s="33"/>
      <c r="T3" s="33"/>
      <c r="U3" s="33"/>
      <c r="V3" s="33"/>
      <c r="Z3" s="71"/>
      <c r="AA3" s="33"/>
      <c r="AB3" s="33"/>
      <c r="AC3" s="33"/>
      <c r="AD3" s="33"/>
      <c r="AE3" s="33"/>
      <c r="AF3" s="33"/>
      <c r="AG3" s="33"/>
      <c r="AH3" s="33"/>
    </row>
    <row r="4" spans="1:34" ht="12.75">
      <c r="A4" s="6"/>
      <c r="B4" s="4"/>
      <c r="C4" s="6" t="s">
        <v>86</v>
      </c>
      <c r="D4" s="6"/>
      <c r="E4" s="6"/>
      <c r="F4" s="6"/>
      <c r="G4" s="6"/>
      <c r="H4" s="6"/>
      <c r="I4" s="6"/>
      <c r="J4" s="6"/>
      <c r="K4" s="4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4" ht="12.75">
      <c r="A5" s="6"/>
      <c r="B5" s="4"/>
      <c r="C5" s="6" t="s">
        <v>747</v>
      </c>
      <c r="D5" s="6"/>
      <c r="E5" s="6"/>
      <c r="F5" s="6"/>
      <c r="G5" s="6"/>
      <c r="H5" s="6"/>
      <c r="I5" s="4"/>
      <c r="J5" s="6"/>
      <c r="K5" s="4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34" ht="15.75">
      <c r="A6" s="45"/>
      <c r="B6" s="4"/>
      <c r="C6" s="3" t="s">
        <v>749</v>
      </c>
      <c r="J6" s="6"/>
      <c r="K6" s="4"/>
      <c r="L6" s="33"/>
      <c r="M6" s="33"/>
      <c r="N6" s="33"/>
      <c r="V6" s="33"/>
      <c r="Z6" s="33"/>
      <c r="AH6" s="33"/>
    </row>
    <row r="7" spans="1:34" ht="12.75">
      <c r="A7" s="36"/>
      <c r="B7" s="4"/>
      <c r="C7" s="6"/>
      <c r="D7" s="6"/>
      <c r="E7" s="6"/>
      <c r="F7" s="6"/>
      <c r="G7" s="6"/>
      <c r="H7" s="6"/>
      <c r="I7" s="6"/>
      <c r="J7" s="6"/>
      <c r="K7" s="4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ht="12.75">
      <c r="A8" s="9"/>
      <c r="B8" s="9"/>
      <c r="C8" s="149" t="s">
        <v>203</v>
      </c>
      <c r="D8" s="149"/>
      <c r="E8" s="149" t="s">
        <v>204</v>
      </c>
      <c r="F8" s="149"/>
      <c r="G8" s="149" t="s">
        <v>205</v>
      </c>
      <c r="H8" s="149"/>
      <c r="I8" s="149"/>
      <c r="J8" s="149" t="s">
        <v>206</v>
      </c>
      <c r="K8" s="4"/>
      <c r="L8" s="33"/>
      <c r="M8" s="33"/>
      <c r="N8" s="71"/>
      <c r="O8" s="33"/>
      <c r="P8" s="33"/>
      <c r="Q8" s="33"/>
      <c r="R8" s="33"/>
      <c r="S8" s="33"/>
      <c r="T8" s="33"/>
      <c r="U8" s="33"/>
      <c r="V8" s="33"/>
      <c r="Z8" s="71"/>
      <c r="AA8" s="33"/>
      <c r="AB8" s="33"/>
      <c r="AC8" s="33"/>
      <c r="AD8" s="33"/>
      <c r="AE8" s="33"/>
      <c r="AF8" s="33"/>
      <c r="AG8" s="33"/>
      <c r="AH8" s="33"/>
    </row>
    <row r="9" spans="1:34" ht="12.75">
      <c r="A9" s="9"/>
      <c r="B9" s="9"/>
      <c r="C9" s="9"/>
      <c r="D9" s="9"/>
      <c r="E9" s="9"/>
      <c r="F9" s="6"/>
      <c r="G9" s="6"/>
      <c r="H9" s="6"/>
      <c r="I9" s="6"/>
      <c r="J9" s="6"/>
      <c r="K9" s="4"/>
      <c r="L9" s="33"/>
      <c r="M9" s="71"/>
      <c r="N9" s="71"/>
      <c r="O9" s="71"/>
      <c r="P9" s="71"/>
      <c r="Q9" s="71"/>
      <c r="R9" s="33"/>
      <c r="S9" s="33"/>
      <c r="T9" s="33"/>
      <c r="U9" s="33"/>
      <c r="V9" s="33"/>
      <c r="Z9" s="71"/>
      <c r="AA9" s="71"/>
      <c r="AB9" s="71"/>
      <c r="AC9" s="71"/>
      <c r="AD9" s="33"/>
      <c r="AE9" s="33"/>
      <c r="AF9" s="33"/>
      <c r="AG9" s="33"/>
      <c r="AH9" s="33"/>
    </row>
    <row r="10" spans="1:34" ht="12.75">
      <c r="A10" s="9"/>
      <c r="B10" s="6" t="s">
        <v>111</v>
      </c>
      <c r="C10" s="6" t="s">
        <v>360</v>
      </c>
      <c r="D10" s="6"/>
      <c r="E10" s="6"/>
      <c r="F10" s="6"/>
      <c r="G10" s="6"/>
      <c r="H10" s="6"/>
      <c r="I10" s="6"/>
      <c r="J10" s="6"/>
      <c r="K10" s="4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ht="12.75">
      <c r="A11" s="9"/>
      <c r="B11" s="9"/>
      <c r="C11" s="6"/>
      <c r="D11" s="6"/>
      <c r="E11" s="6"/>
      <c r="F11" s="6"/>
      <c r="G11" s="6"/>
      <c r="H11" s="6"/>
      <c r="I11" s="6"/>
      <c r="J11" s="6"/>
      <c r="K11" s="4"/>
      <c r="L11" s="33"/>
      <c r="M11" s="33"/>
      <c r="N11" s="71"/>
      <c r="O11" s="33"/>
      <c r="P11" s="33"/>
      <c r="Q11" s="33"/>
      <c r="R11" s="33"/>
      <c r="S11" s="33"/>
      <c r="T11" s="33"/>
      <c r="U11" s="33"/>
      <c r="V11" s="33"/>
      <c r="Z11" s="71"/>
      <c r="AA11" s="33"/>
      <c r="AB11" s="33"/>
      <c r="AC11" s="33"/>
      <c r="AD11" s="33"/>
      <c r="AE11" s="33"/>
      <c r="AF11" s="33"/>
      <c r="AG11" s="33"/>
      <c r="AH11" s="33"/>
    </row>
    <row r="12" spans="1:34" ht="12.75">
      <c r="A12" s="9"/>
      <c r="B12" s="9"/>
      <c r="C12" s="6" t="s">
        <v>112</v>
      </c>
      <c r="D12" s="6" t="s">
        <v>1</v>
      </c>
      <c r="E12" s="6">
        <v>1</v>
      </c>
      <c r="F12" s="6"/>
      <c r="G12" s="6"/>
      <c r="H12" s="6"/>
      <c r="I12" s="6"/>
      <c r="J12" s="6">
        <f>E12*G12</f>
        <v>0</v>
      </c>
      <c r="K12" s="4"/>
      <c r="L12" s="33"/>
      <c r="M12" s="33"/>
      <c r="N12" s="71"/>
      <c r="O12" s="33"/>
      <c r="P12" s="33"/>
      <c r="Q12" s="33"/>
      <c r="R12" s="33"/>
      <c r="S12" s="33"/>
      <c r="T12" s="33"/>
      <c r="U12" s="33"/>
      <c r="V12" s="33"/>
      <c r="Z12" s="71"/>
      <c r="AA12" s="33"/>
      <c r="AB12" s="33"/>
      <c r="AC12" s="33"/>
      <c r="AD12" s="33"/>
      <c r="AE12" s="33"/>
      <c r="AF12" s="33"/>
      <c r="AG12" s="33"/>
      <c r="AH12" s="33"/>
    </row>
    <row r="13" spans="1:34" ht="12.75">
      <c r="A13" s="9"/>
      <c r="B13" s="9"/>
      <c r="C13" s="6"/>
      <c r="D13" s="6"/>
      <c r="E13" s="6"/>
      <c r="F13" s="6"/>
      <c r="G13" s="6"/>
      <c r="H13" s="6"/>
      <c r="I13" s="6"/>
      <c r="J13" s="6"/>
      <c r="K13" s="4"/>
      <c r="L13" s="33"/>
      <c r="M13" s="33"/>
      <c r="N13" s="71"/>
      <c r="O13" s="33"/>
      <c r="P13" s="33"/>
      <c r="Q13" s="33"/>
      <c r="R13" s="33"/>
      <c r="S13" s="33"/>
      <c r="T13" s="33"/>
      <c r="U13" s="33"/>
      <c r="V13" s="33"/>
      <c r="Z13" s="71"/>
      <c r="AA13" s="33"/>
      <c r="AB13" s="33"/>
      <c r="AC13" s="33"/>
      <c r="AD13" s="33"/>
      <c r="AE13" s="33"/>
      <c r="AF13" s="33"/>
      <c r="AG13" s="33"/>
      <c r="AH13" s="33"/>
    </row>
    <row r="14" spans="1:34" ht="12.75">
      <c r="A14" s="9"/>
      <c r="B14" s="9"/>
      <c r="C14" s="6" t="s">
        <v>442</v>
      </c>
      <c r="D14" s="6"/>
      <c r="E14" s="6"/>
      <c r="F14" s="6"/>
      <c r="G14" s="6"/>
      <c r="H14" s="6"/>
      <c r="I14" s="6"/>
      <c r="J14" s="6"/>
      <c r="K14" s="4"/>
      <c r="L14" s="33"/>
      <c r="M14" s="33"/>
      <c r="N14" s="71"/>
      <c r="O14" s="33"/>
      <c r="P14" s="33"/>
      <c r="Q14" s="33"/>
      <c r="R14" s="33"/>
      <c r="S14" s="33"/>
      <c r="T14" s="33"/>
      <c r="U14" s="33"/>
      <c r="V14" s="33"/>
      <c r="Z14" s="71"/>
      <c r="AA14" s="33"/>
      <c r="AB14" s="33"/>
      <c r="AC14" s="33"/>
      <c r="AD14" s="33"/>
      <c r="AE14" s="33"/>
      <c r="AF14" s="33"/>
      <c r="AG14" s="33"/>
      <c r="AH14" s="33"/>
    </row>
    <row r="15" spans="1:34" ht="12.75">
      <c r="A15" s="9"/>
      <c r="B15" s="9"/>
      <c r="C15" s="6" t="s">
        <v>443</v>
      </c>
      <c r="D15" s="6"/>
      <c r="E15" s="6">
        <v>20</v>
      </c>
      <c r="F15" s="6"/>
      <c r="G15" s="6"/>
      <c r="H15" s="6"/>
      <c r="I15" s="6"/>
      <c r="J15" s="6">
        <f>E15*G15</f>
        <v>0</v>
      </c>
      <c r="K15" s="4"/>
      <c r="L15" s="33"/>
      <c r="M15" s="33"/>
      <c r="N15" s="71"/>
      <c r="O15" s="33"/>
      <c r="P15" s="33"/>
      <c r="Q15" s="33"/>
      <c r="R15" s="33"/>
      <c r="S15" s="33"/>
      <c r="T15" s="33"/>
      <c r="U15" s="33"/>
      <c r="V15" s="33"/>
      <c r="Z15" s="71"/>
      <c r="AA15" s="33"/>
      <c r="AB15" s="33"/>
      <c r="AC15" s="33"/>
      <c r="AD15" s="33"/>
      <c r="AE15" s="33"/>
      <c r="AF15" s="33"/>
      <c r="AG15" s="33"/>
      <c r="AH15" s="33"/>
    </row>
    <row r="16" spans="1:34" ht="12.75">
      <c r="A16" s="9"/>
      <c r="B16" s="9"/>
      <c r="C16" s="6"/>
      <c r="D16" s="6"/>
      <c r="E16" s="6"/>
      <c r="F16" s="6"/>
      <c r="G16" s="6"/>
      <c r="H16" s="6"/>
      <c r="I16" s="6"/>
      <c r="J16" s="6"/>
      <c r="K16" s="4"/>
      <c r="L16" s="33"/>
      <c r="M16" s="33"/>
      <c r="N16" s="71"/>
      <c r="O16" s="33"/>
      <c r="P16" s="33"/>
      <c r="Q16" s="33"/>
      <c r="R16" s="33"/>
      <c r="S16" s="33"/>
      <c r="T16" s="33"/>
      <c r="U16" s="33"/>
      <c r="V16" s="33"/>
      <c r="Z16" s="71"/>
      <c r="AA16" s="33"/>
      <c r="AB16" s="33"/>
      <c r="AC16" s="33"/>
      <c r="AD16" s="33"/>
      <c r="AE16" s="33"/>
      <c r="AF16" s="33"/>
      <c r="AG16" s="33"/>
      <c r="AH16" s="33"/>
    </row>
    <row r="17" spans="1:34" ht="12.75">
      <c r="A17" s="9"/>
      <c r="B17" s="9"/>
      <c r="C17" s="6" t="s">
        <v>113</v>
      </c>
      <c r="D17" s="6"/>
      <c r="E17" s="6"/>
      <c r="F17" s="6"/>
      <c r="G17" s="6"/>
      <c r="H17" s="6"/>
      <c r="I17" s="6"/>
      <c r="J17" s="6"/>
      <c r="K17" s="4"/>
      <c r="L17" s="33"/>
      <c r="M17" s="33"/>
      <c r="N17" s="71"/>
      <c r="O17" s="33"/>
      <c r="P17" s="33"/>
      <c r="Q17" s="33"/>
      <c r="R17" s="33"/>
      <c r="S17" s="33"/>
      <c r="T17" s="33"/>
      <c r="U17" s="33"/>
      <c r="V17" s="33"/>
      <c r="Z17" s="71"/>
      <c r="AA17" s="33"/>
      <c r="AB17" s="33"/>
      <c r="AC17" s="33"/>
      <c r="AD17" s="33"/>
      <c r="AE17" s="33"/>
      <c r="AF17" s="33"/>
      <c r="AG17" s="33"/>
      <c r="AH17" s="33"/>
    </row>
    <row r="18" spans="1:34" ht="12.75">
      <c r="A18" s="9"/>
      <c r="B18" s="9"/>
      <c r="C18" s="6" t="s">
        <v>114</v>
      </c>
      <c r="D18" s="6"/>
      <c r="E18" s="6"/>
      <c r="F18" s="6"/>
      <c r="G18" s="6"/>
      <c r="H18" s="6"/>
      <c r="I18" s="6"/>
      <c r="J18" s="6"/>
      <c r="K18" s="4"/>
      <c r="L18" s="33"/>
      <c r="M18" s="33"/>
      <c r="N18" s="71"/>
      <c r="O18" s="33"/>
      <c r="P18" s="33"/>
      <c r="Q18" s="33"/>
      <c r="R18" s="33"/>
      <c r="S18" s="33"/>
      <c r="T18" s="33"/>
      <c r="U18" s="33"/>
      <c r="V18" s="33"/>
      <c r="Z18" s="71"/>
      <c r="AA18" s="33"/>
      <c r="AB18" s="33"/>
      <c r="AC18" s="33"/>
      <c r="AD18" s="33"/>
      <c r="AE18" s="33"/>
      <c r="AF18" s="33"/>
      <c r="AG18" s="33"/>
      <c r="AH18" s="33"/>
    </row>
    <row r="19" spans="1:34" ht="12.75">
      <c r="A19" s="9"/>
      <c r="B19" s="9"/>
      <c r="C19" s="6"/>
      <c r="D19" s="6"/>
      <c r="E19" s="6"/>
      <c r="F19" s="6"/>
      <c r="G19" s="6"/>
      <c r="H19" s="6"/>
      <c r="I19" s="6"/>
      <c r="J19" s="6"/>
      <c r="K19" s="4"/>
      <c r="L19" s="33"/>
      <c r="M19" s="33"/>
      <c r="N19" s="71"/>
      <c r="O19" s="33"/>
      <c r="P19" s="33"/>
      <c r="Q19" s="33"/>
      <c r="R19" s="33"/>
      <c r="S19" s="33"/>
      <c r="T19" s="33"/>
      <c r="U19" s="33"/>
      <c r="V19" s="33"/>
      <c r="Z19" s="71"/>
      <c r="AA19" s="33"/>
      <c r="AB19" s="33"/>
      <c r="AC19" s="33"/>
      <c r="AD19" s="33"/>
      <c r="AE19" s="33"/>
      <c r="AF19" s="33"/>
      <c r="AG19" s="33"/>
      <c r="AH19" s="33"/>
    </row>
    <row r="20" spans="1:34" ht="12.75">
      <c r="A20" s="9"/>
      <c r="B20" s="6" t="s">
        <v>115</v>
      </c>
      <c r="C20" s="6" t="s">
        <v>444</v>
      </c>
      <c r="D20" s="6"/>
      <c r="E20" s="6"/>
      <c r="F20" s="6"/>
      <c r="G20" s="6"/>
      <c r="H20" s="6"/>
      <c r="I20" s="6"/>
      <c r="J20" s="6"/>
      <c r="K20" s="4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ht="12.75">
      <c r="A21" s="9"/>
      <c r="B21" s="6"/>
      <c r="C21" s="6"/>
      <c r="D21" s="6"/>
      <c r="E21" s="6"/>
      <c r="F21" s="6"/>
      <c r="G21" s="6"/>
      <c r="H21" s="6"/>
      <c r="I21" s="6"/>
      <c r="J21" s="6"/>
      <c r="K21" s="4"/>
      <c r="L21" s="4"/>
      <c r="M21" s="33"/>
      <c r="N21" s="33"/>
      <c r="O21" s="33"/>
      <c r="P21" s="33"/>
      <c r="Q21" s="33"/>
      <c r="R21" s="33"/>
      <c r="S21" s="33"/>
      <c r="T21" s="33"/>
      <c r="U21" s="33"/>
      <c r="V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ht="12.75">
      <c r="A22" s="9"/>
      <c r="B22" s="6"/>
      <c r="C22" s="6" t="s">
        <v>140</v>
      </c>
      <c r="D22" s="6"/>
      <c r="E22" s="6">
        <v>150</v>
      </c>
      <c r="F22" s="6"/>
      <c r="G22" s="6"/>
      <c r="H22" s="6"/>
      <c r="I22" s="6"/>
      <c r="J22" s="6">
        <f>E22*G22</f>
        <v>0</v>
      </c>
      <c r="K22" s="4"/>
      <c r="L22" s="4"/>
      <c r="M22" s="33"/>
      <c r="N22" s="33"/>
      <c r="O22" s="33"/>
      <c r="P22" s="33"/>
      <c r="Q22" s="33"/>
      <c r="R22" s="33"/>
      <c r="S22" s="33"/>
      <c r="T22" s="33"/>
      <c r="U22" s="33"/>
      <c r="V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ht="12.75">
      <c r="A23" s="9"/>
      <c r="B23" s="6"/>
      <c r="C23" s="6"/>
      <c r="D23" s="6"/>
      <c r="E23" s="6"/>
      <c r="F23" s="6"/>
      <c r="G23" s="6"/>
      <c r="H23" s="6"/>
      <c r="I23" s="6"/>
      <c r="J23" s="6"/>
      <c r="K23" s="4"/>
      <c r="L23" s="4"/>
      <c r="M23" s="33"/>
      <c r="N23" s="33"/>
      <c r="O23" s="33"/>
      <c r="P23" s="33"/>
      <c r="Q23" s="33"/>
      <c r="R23" s="33"/>
      <c r="S23" s="33"/>
      <c r="T23" s="33"/>
      <c r="U23" s="33"/>
      <c r="V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ht="12.75">
      <c r="A24" s="9"/>
      <c r="B24" s="6" t="s">
        <v>116</v>
      </c>
      <c r="C24" s="6" t="s">
        <v>117</v>
      </c>
      <c r="D24" s="6"/>
      <c r="E24" s="6"/>
      <c r="F24" s="6"/>
      <c r="G24" s="6"/>
      <c r="H24" s="6"/>
      <c r="I24" s="6"/>
      <c r="J24" s="6"/>
      <c r="K24" s="4"/>
      <c r="L24" s="4"/>
      <c r="M24" s="33"/>
      <c r="N24" s="33"/>
      <c r="O24" s="33"/>
      <c r="P24" s="33"/>
      <c r="Q24" s="33"/>
      <c r="R24" s="33"/>
      <c r="S24" s="33"/>
      <c r="T24" s="33"/>
      <c r="U24" s="33"/>
      <c r="V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ht="12.75">
      <c r="A25" s="9"/>
      <c r="B25" s="6"/>
      <c r="C25" s="6"/>
      <c r="D25" s="6"/>
      <c r="E25" s="6"/>
      <c r="F25" s="6"/>
      <c r="G25" s="6"/>
      <c r="H25" s="6"/>
      <c r="I25" s="6"/>
      <c r="J25" s="6"/>
      <c r="K25" s="4"/>
      <c r="L25" s="4"/>
      <c r="M25" s="33"/>
      <c r="N25" s="33"/>
      <c r="O25" s="33"/>
      <c r="P25" s="33"/>
      <c r="Q25" s="33"/>
      <c r="R25" s="33"/>
      <c r="S25" s="33"/>
      <c r="T25" s="33"/>
      <c r="U25" s="33"/>
      <c r="V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ht="12.75">
      <c r="A26" s="9"/>
      <c r="B26" s="6"/>
      <c r="C26" s="6" t="s">
        <v>112</v>
      </c>
      <c r="D26" s="6"/>
      <c r="E26" s="6">
        <v>1</v>
      </c>
      <c r="F26" s="6"/>
      <c r="G26" s="6"/>
      <c r="H26" s="6"/>
      <c r="I26" s="6"/>
      <c r="J26" s="6">
        <f>E26*G26</f>
        <v>0</v>
      </c>
      <c r="K26" s="4"/>
      <c r="L26" s="4"/>
      <c r="M26" s="33"/>
      <c r="N26" s="33"/>
      <c r="O26" s="33"/>
      <c r="P26" s="33"/>
      <c r="Q26" s="33"/>
      <c r="R26" s="33"/>
      <c r="S26" s="33"/>
      <c r="T26" s="33"/>
      <c r="U26" s="33"/>
      <c r="V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ht="12.75">
      <c r="A27" s="9"/>
      <c r="B27" s="6"/>
      <c r="C27" s="6"/>
      <c r="D27" s="6"/>
      <c r="E27" s="6"/>
      <c r="F27" s="6"/>
      <c r="G27" s="6"/>
      <c r="H27" s="6"/>
      <c r="I27" s="6"/>
      <c r="J27" s="6"/>
      <c r="K27" s="4"/>
      <c r="L27" s="4"/>
      <c r="M27" s="33"/>
      <c r="N27" s="33"/>
      <c r="O27" s="33"/>
      <c r="P27" s="33"/>
      <c r="Q27" s="33"/>
      <c r="R27" s="33"/>
      <c r="S27" s="33"/>
      <c r="T27" s="33"/>
      <c r="U27" s="33"/>
      <c r="V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ht="12.75">
      <c r="A28" s="9"/>
      <c r="B28" s="6" t="s">
        <v>118</v>
      </c>
      <c r="C28" s="6" t="s">
        <v>119</v>
      </c>
      <c r="D28" s="6"/>
      <c r="E28" s="6"/>
      <c r="F28" s="6"/>
      <c r="G28" s="6"/>
      <c r="H28" s="6"/>
      <c r="I28" s="6"/>
      <c r="J28" s="6"/>
      <c r="K28" s="4"/>
      <c r="L28" s="4"/>
      <c r="M28" s="33"/>
      <c r="N28" s="33"/>
      <c r="O28" s="33"/>
      <c r="P28" s="33"/>
      <c r="Q28" s="33"/>
      <c r="R28" s="33"/>
      <c r="S28" s="33"/>
      <c r="T28" s="33"/>
      <c r="U28" s="33"/>
      <c r="V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ht="12.75">
      <c r="A29" s="9"/>
      <c r="B29" s="6"/>
      <c r="C29" s="6"/>
      <c r="D29" s="6"/>
      <c r="E29" s="6"/>
      <c r="F29" s="6"/>
      <c r="G29" s="6"/>
      <c r="H29" s="6"/>
      <c r="I29" s="6"/>
      <c r="J29" s="6"/>
      <c r="K29" s="4"/>
      <c r="L29" s="4"/>
      <c r="M29" s="33"/>
      <c r="N29" s="33"/>
      <c r="O29" s="33"/>
      <c r="P29" s="33"/>
      <c r="Q29" s="33"/>
      <c r="R29" s="33"/>
      <c r="S29" s="33"/>
      <c r="T29" s="33"/>
      <c r="U29" s="33"/>
      <c r="V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ht="12.75">
      <c r="A30" s="9"/>
      <c r="B30" s="6"/>
      <c r="C30" s="6" t="s">
        <v>112</v>
      </c>
      <c r="D30" s="6"/>
      <c r="E30" s="6">
        <v>1</v>
      </c>
      <c r="F30" s="6"/>
      <c r="G30" s="6"/>
      <c r="H30" s="6"/>
      <c r="I30" s="6"/>
      <c r="J30" s="6">
        <f>E30*G30</f>
        <v>0</v>
      </c>
      <c r="K30" s="4"/>
      <c r="L30" s="4"/>
      <c r="M30" s="33"/>
      <c r="N30" s="33"/>
      <c r="O30" s="33"/>
      <c r="P30" s="33"/>
      <c r="Q30" s="33"/>
      <c r="R30" s="33"/>
      <c r="S30" s="33"/>
      <c r="T30" s="33"/>
      <c r="U30" s="33"/>
      <c r="V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ht="12.75">
      <c r="A31" s="9"/>
      <c r="B31" s="6"/>
      <c r="C31" s="6"/>
      <c r="D31" s="6"/>
      <c r="E31" s="6"/>
      <c r="F31" s="6"/>
      <c r="G31" s="6"/>
      <c r="H31" s="6"/>
      <c r="I31" s="6"/>
      <c r="J31" s="6"/>
      <c r="K31" s="4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ht="12.75">
      <c r="A32" s="9"/>
      <c r="B32" s="6" t="s">
        <v>120</v>
      </c>
      <c r="C32" s="6" t="s">
        <v>121</v>
      </c>
      <c r="D32" s="6"/>
      <c r="E32" s="6"/>
      <c r="F32" s="6"/>
      <c r="G32" s="6"/>
      <c r="H32" s="6"/>
      <c r="I32" s="6"/>
      <c r="J32" s="6"/>
      <c r="K32" s="4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1:34" ht="12.75">
      <c r="A33" s="9"/>
      <c r="B33" s="6"/>
      <c r="C33" s="6"/>
      <c r="D33" s="6"/>
      <c r="E33" s="6"/>
      <c r="F33" s="6"/>
      <c r="G33" s="6"/>
      <c r="H33" s="6"/>
      <c r="I33" s="6"/>
      <c r="J33" s="6"/>
      <c r="K33" s="4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ht="12.75">
      <c r="A34" s="9"/>
      <c r="B34" s="6"/>
      <c r="C34" s="6" t="s">
        <v>112</v>
      </c>
      <c r="D34" s="6"/>
      <c r="E34" s="6">
        <v>1</v>
      </c>
      <c r="F34" s="6"/>
      <c r="G34" s="6"/>
      <c r="H34" s="6"/>
      <c r="I34" s="6"/>
      <c r="J34" s="6">
        <f>E34*G34</f>
        <v>0</v>
      </c>
      <c r="K34" s="4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2.75">
      <c r="A35" s="9"/>
      <c r="B35" s="6"/>
      <c r="C35" s="6"/>
      <c r="D35" s="6"/>
      <c r="E35" s="6"/>
      <c r="F35" s="6"/>
      <c r="G35" s="6"/>
      <c r="H35" s="6"/>
      <c r="I35" s="6"/>
      <c r="J35" s="6"/>
      <c r="K35" s="4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ht="12.75">
      <c r="A36" s="9"/>
      <c r="B36" s="6" t="s">
        <v>122</v>
      </c>
      <c r="C36" s="6" t="s">
        <v>123</v>
      </c>
      <c r="D36" s="6"/>
      <c r="E36" s="6"/>
      <c r="F36" s="6"/>
      <c r="G36" s="6"/>
      <c r="H36" s="6"/>
      <c r="I36" s="6"/>
      <c r="J36" s="6"/>
      <c r="K36" s="4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ht="12.75">
      <c r="A37" s="9"/>
      <c r="B37" s="6"/>
      <c r="C37" s="6"/>
      <c r="D37" s="6"/>
      <c r="E37" s="6"/>
      <c r="F37" s="6"/>
      <c r="G37" s="6"/>
      <c r="H37" s="6"/>
      <c r="I37" s="6"/>
      <c r="J37" s="6"/>
      <c r="K37" s="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12.75">
      <c r="A38" s="9"/>
      <c r="B38" s="6"/>
      <c r="C38" s="6" t="s">
        <v>112</v>
      </c>
      <c r="D38" s="6"/>
      <c r="E38" s="6">
        <v>1</v>
      </c>
      <c r="F38" s="6"/>
      <c r="G38" s="6"/>
      <c r="H38" s="6"/>
      <c r="I38" s="6"/>
      <c r="J38" s="6">
        <f>E38*G38</f>
        <v>0</v>
      </c>
      <c r="K38" s="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ht="12.75">
      <c r="A39" s="9"/>
      <c r="B39" s="6"/>
      <c r="C39" s="6"/>
      <c r="D39" s="6"/>
      <c r="E39" s="6"/>
      <c r="F39" s="6"/>
      <c r="G39" s="6"/>
      <c r="H39" s="6"/>
      <c r="I39" s="6"/>
      <c r="J39" s="6"/>
      <c r="K39" s="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12.75">
      <c r="A40" s="9"/>
      <c r="B40" s="6" t="s">
        <v>124</v>
      </c>
      <c r="C40" s="6" t="s">
        <v>125</v>
      </c>
      <c r="D40" s="6"/>
      <c r="E40" s="6"/>
      <c r="F40" s="6"/>
      <c r="G40" s="6"/>
      <c r="H40" s="6"/>
      <c r="I40" s="6"/>
      <c r="J40" s="6"/>
      <c r="K40" s="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.75">
      <c r="A41" s="9"/>
      <c r="B41" s="6"/>
      <c r="C41" s="6"/>
      <c r="D41" s="6"/>
      <c r="E41" s="6"/>
      <c r="F41" s="6"/>
      <c r="G41" s="6"/>
      <c r="H41" s="6"/>
      <c r="I41" s="6"/>
      <c r="J41" s="6"/>
      <c r="K41" s="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12.75">
      <c r="A42" s="9"/>
      <c r="B42" s="6"/>
      <c r="C42" s="6" t="s">
        <v>112</v>
      </c>
      <c r="D42" s="6"/>
      <c r="E42" s="6">
        <v>1</v>
      </c>
      <c r="F42" s="6"/>
      <c r="G42" s="6"/>
      <c r="H42" s="6"/>
      <c r="I42" s="6"/>
      <c r="J42" s="6">
        <f>E42*G42</f>
        <v>0</v>
      </c>
      <c r="K42" s="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1:34" ht="12.75">
      <c r="A43" s="9"/>
      <c r="B43" s="6"/>
      <c r="C43" s="6"/>
      <c r="D43" s="6"/>
      <c r="E43" s="6"/>
      <c r="F43" s="6"/>
      <c r="G43" s="6"/>
      <c r="H43" s="6"/>
      <c r="I43" s="6"/>
      <c r="J43" s="6"/>
      <c r="K43" s="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ht="12.75">
      <c r="A44" s="9"/>
      <c r="B44" s="6" t="s">
        <v>126</v>
      </c>
      <c r="C44" s="6" t="s">
        <v>127</v>
      </c>
      <c r="D44" s="6"/>
      <c r="E44" s="6"/>
      <c r="F44" s="6"/>
      <c r="G44" s="6"/>
      <c r="H44" s="6"/>
      <c r="I44" s="6"/>
      <c r="J44" s="6"/>
      <c r="K44" s="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ht="12.75">
      <c r="A45" s="9"/>
      <c r="B45" s="6"/>
      <c r="C45" s="6" t="s">
        <v>128</v>
      </c>
      <c r="D45" s="6"/>
      <c r="E45" s="6"/>
      <c r="F45" s="6"/>
      <c r="G45" s="6"/>
      <c r="H45" s="6"/>
      <c r="I45" s="6"/>
      <c r="J45" s="6"/>
      <c r="K45" s="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ht="12.75">
      <c r="A46" s="9"/>
      <c r="B46" s="6"/>
      <c r="C46" s="6"/>
      <c r="D46" s="6"/>
      <c r="E46" s="6"/>
      <c r="F46" s="6"/>
      <c r="G46" s="6"/>
      <c r="H46" s="6"/>
      <c r="I46" s="6"/>
      <c r="J46" s="6"/>
      <c r="K46" s="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ht="12.75">
      <c r="A47" s="9"/>
      <c r="B47" s="6"/>
      <c r="C47" s="6" t="s">
        <v>112</v>
      </c>
      <c r="D47" s="6"/>
      <c r="E47" s="6">
        <v>1</v>
      </c>
      <c r="F47" s="6"/>
      <c r="G47" s="6"/>
      <c r="H47" s="6"/>
      <c r="I47" s="6"/>
      <c r="J47" s="6">
        <f>E47*G47</f>
        <v>0</v>
      </c>
      <c r="K47" s="4"/>
      <c r="L47" s="5"/>
      <c r="M47" s="71"/>
      <c r="N47" s="33"/>
      <c r="O47" s="33"/>
      <c r="P47" s="33"/>
      <c r="Q47" s="33"/>
      <c r="R47" s="33"/>
      <c r="S47" s="33"/>
      <c r="T47" s="33"/>
      <c r="U47" s="33"/>
      <c r="V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ht="12.75">
      <c r="A48" s="9"/>
      <c r="B48" s="6"/>
      <c r="C48" s="6"/>
      <c r="D48" s="6"/>
      <c r="E48" s="6"/>
      <c r="F48" s="6"/>
      <c r="G48" s="6"/>
      <c r="H48" s="6"/>
      <c r="I48" s="6"/>
      <c r="J48" s="6"/>
      <c r="K48" s="4"/>
      <c r="L48" s="5"/>
      <c r="M48" s="71"/>
      <c r="N48" s="33"/>
      <c r="O48" s="33"/>
      <c r="P48" s="33"/>
      <c r="Q48" s="33"/>
      <c r="R48" s="33"/>
      <c r="S48" s="33"/>
      <c r="T48" s="33"/>
      <c r="U48" s="33"/>
      <c r="V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ht="12.75">
      <c r="A49" s="9"/>
      <c r="B49" s="6" t="s">
        <v>191</v>
      </c>
      <c r="C49" s="6" t="s">
        <v>192</v>
      </c>
      <c r="D49" s="6"/>
      <c r="E49" s="6"/>
      <c r="F49" s="6"/>
      <c r="G49" s="6"/>
      <c r="H49" s="6"/>
      <c r="I49" s="6"/>
      <c r="J49" s="6"/>
      <c r="K49" s="4"/>
      <c r="L49" s="4"/>
      <c r="M49" s="33"/>
      <c r="N49" s="33"/>
      <c r="O49" s="33"/>
      <c r="P49" s="33"/>
      <c r="Q49" s="33"/>
      <c r="R49" s="33"/>
      <c r="S49" s="33"/>
      <c r="T49" s="33"/>
      <c r="U49" s="33"/>
      <c r="V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1:34" ht="12.75">
      <c r="A50" s="9"/>
      <c r="B50" s="6"/>
      <c r="C50" s="6"/>
      <c r="D50" s="6"/>
      <c r="E50" s="6"/>
      <c r="F50" s="6"/>
      <c r="G50" s="6"/>
      <c r="H50" s="6"/>
      <c r="I50" s="6"/>
      <c r="J50" s="6"/>
      <c r="K50" s="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1:34" ht="12.75">
      <c r="A51" s="9"/>
      <c r="B51" s="6"/>
      <c r="C51" s="6" t="s">
        <v>112</v>
      </c>
      <c r="D51" s="6"/>
      <c r="E51" s="6">
        <v>1</v>
      </c>
      <c r="F51" s="6"/>
      <c r="G51" s="6"/>
      <c r="H51" s="6"/>
      <c r="I51" s="6"/>
      <c r="J51" s="6">
        <f>E51*G51</f>
        <v>0</v>
      </c>
      <c r="K51" s="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Z51" s="33"/>
      <c r="AA51" s="33"/>
      <c r="AB51" s="33"/>
      <c r="AC51" s="33"/>
      <c r="AD51" s="33"/>
      <c r="AE51" s="33"/>
      <c r="AF51" s="33"/>
      <c r="AG51" s="33"/>
      <c r="AH51" s="33"/>
    </row>
    <row r="52" spans="1:34" ht="12.75">
      <c r="A52" s="9"/>
      <c r="B52" s="6"/>
      <c r="C52" s="6"/>
      <c r="D52" s="6"/>
      <c r="E52" s="6"/>
      <c r="F52" s="6"/>
      <c r="G52" s="6"/>
      <c r="H52" s="6"/>
      <c r="I52" s="6"/>
      <c r="J52" s="6"/>
      <c r="K52" s="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ht="12.75">
      <c r="A53" s="6"/>
      <c r="B53" s="6" t="s">
        <v>129</v>
      </c>
      <c r="C53" s="6" t="s">
        <v>25</v>
      </c>
      <c r="D53" s="6"/>
      <c r="E53" s="6"/>
      <c r="F53" s="6"/>
      <c r="G53" s="6"/>
      <c r="H53" s="6"/>
      <c r="I53" s="6"/>
      <c r="J53" s="19"/>
      <c r="K53" s="6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72"/>
      <c r="W53" s="33"/>
      <c r="Z53" s="33"/>
      <c r="AA53" s="33"/>
      <c r="AB53" s="33"/>
      <c r="AC53" s="33"/>
      <c r="AD53" s="33"/>
      <c r="AE53" s="33"/>
      <c r="AF53" s="33"/>
      <c r="AG53" s="33"/>
      <c r="AH53" s="72"/>
    </row>
    <row r="54" spans="1:34" ht="12.75">
      <c r="A54" s="6"/>
      <c r="B54" s="6"/>
      <c r="C54" s="6" t="s">
        <v>445</v>
      </c>
      <c r="D54" s="6"/>
      <c r="E54" s="6"/>
      <c r="F54" s="6"/>
      <c r="G54" s="6"/>
      <c r="H54" s="6"/>
      <c r="I54" s="6"/>
      <c r="J54" s="19"/>
      <c r="K54" s="6"/>
      <c r="L54" s="4"/>
      <c r="M54" s="33"/>
      <c r="N54" s="33"/>
      <c r="O54" s="33"/>
      <c r="P54" s="33"/>
      <c r="Q54" s="33"/>
      <c r="R54" s="33"/>
      <c r="S54" s="33"/>
      <c r="T54" s="33"/>
      <c r="U54" s="33"/>
      <c r="V54" s="72"/>
      <c r="W54" s="33"/>
      <c r="Z54" s="33"/>
      <c r="AA54" s="33"/>
      <c r="AB54" s="33"/>
      <c r="AC54" s="33"/>
      <c r="AD54" s="33"/>
      <c r="AE54" s="33"/>
      <c r="AF54" s="33"/>
      <c r="AG54" s="33"/>
      <c r="AH54" s="72"/>
    </row>
    <row r="55" spans="1:3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4"/>
      <c r="M55" s="33"/>
      <c r="N55" s="33"/>
      <c r="O55" s="33"/>
      <c r="P55" s="33"/>
      <c r="Q55" s="33"/>
      <c r="R55" s="33"/>
      <c r="S55" s="33"/>
      <c r="T55" s="33"/>
      <c r="U55" s="33"/>
      <c r="V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1:34" ht="12.75">
      <c r="A56" s="6"/>
      <c r="B56" s="6"/>
      <c r="C56" s="6" t="s">
        <v>112</v>
      </c>
      <c r="D56" s="6"/>
      <c r="E56" s="6">
        <v>1</v>
      </c>
      <c r="F56" s="6"/>
      <c r="G56" s="6"/>
      <c r="H56" s="6"/>
      <c r="I56" s="6"/>
      <c r="J56" s="6">
        <f>E56*G56</f>
        <v>0</v>
      </c>
      <c r="K56" s="6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1:3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34" ht="12.75">
      <c r="A58" s="9"/>
      <c r="B58" s="4" t="s">
        <v>130</v>
      </c>
      <c r="C58" s="6" t="s">
        <v>131</v>
      </c>
      <c r="D58" s="6"/>
      <c r="E58" s="6"/>
      <c r="F58" s="6"/>
      <c r="G58" s="6"/>
      <c r="H58" s="6"/>
      <c r="I58" s="6"/>
      <c r="J58" s="6"/>
      <c r="K58" s="6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1:34" ht="12.75">
      <c r="A59" s="9"/>
      <c r="B59" s="4"/>
      <c r="C59" s="6" t="s">
        <v>132</v>
      </c>
      <c r="D59" s="6"/>
      <c r="E59" s="6"/>
      <c r="F59" s="6"/>
      <c r="G59" s="6"/>
      <c r="H59" s="6"/>
      <c r="I59" s="6"/>
      <c r="J59" s="6"/>
      <c r="K59" s="6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1:34" ht="12.75">
      <c r="A60" s="9"/>
      <c r="B60" s="4"/>
      <c r="C60" s="6" t="s">
        <v>750</v>
      </c>
      <c r="D60" s="6"/>
      <c r="E60" s="6"/>
      <c r="F60" s="6"/>
      <c r="G60" s="6"/>
      <c r="H60" s="6"/>
      <c r="I60" s="6"/>
      <c r="J60" s="6"/>
      <c r="K60" s="6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spans="1:34" ht="12.75">
      <c r="A61" s="9"/>
      <c r="B61" s="4"/>
      <c r="C61" s="6"/>
      <c r="D61" s="6"/>
      <c r="E61" s="6"/>
      <c r="F61" s="6"/>
      <c r="G61" s="6"/>
      <c r="H61" s="6"/>
      <c r="I61" s="6"/>
      <c r="J61" s="6"/>
      <c r="K61" s="6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1:34" ht="12.75">
      <c r="A62" s="9"/>
      <c r="B62" s="4"/>
      <c r="C62" s="6" t="s">
        <v>1</v>
      </c>
      <c r="D62" s="6"/>
      <c r="E62" s="6">
        <v>1</v>
      </c>
      <c r="F62" s="6"/>
      <c r="G62" s="6"/>
      <c r="H62" s="6"/>
      <c r="I62" s="6"/>
      <c r="J62" s="6">
        <f>E62*G62</f>
        <v>0</v>
      </c>
      <c r="K62" s="6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Z62" s="33"/>
      <c r="AA62" s="33"/>
      <c r="AB62" s="33"/>
      <c r="AC62" s="33"/>
      <c r="AD62" s="33"/>
      <c r="AE62" s="33"/>
      <c r="AF62" s="33"/>
      <c r="AG62" s="33"/>
      <c r="AH62" s="33"/>
    </row>
    <row r="63" spans="1:34" ht="12.75">
      <c r="A63" s="9"/>
      <c r="B63" s="4"/>
      <c r="C63" s="6"/>
      <c r="D63" s="6"/>
      <c r="E63" s="6"/>
      <c r="F63" s="6"/>
      <c r="G63" s="6"/>
      <c r="H63" s="6"/>
      <c r="I63" s="6"/>
      <c r="J63" s="6"/>
      <c r="K63" s="6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4" ht="12.75">
      <c r="A64" s="9"/>
      <c r="B64" s="4" t="s">
        <v>133</v>
      </c>
      <c r="C64" s="4" t="s">
        <v>134</v>
      </c>
      <c r="D64" s="4"/>
      <c r="E64" s="4"/>
      <c r="F64" s="4"/>
      <c r="G64" s="4"/>
      <c r="H64" s="4"/>
      <c r="I64" s="4"/>
      <c r="J64" s="6"/>
      <c r="K64" s="6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spans="1:34" ht="12.75">
      <c r="A65" s="9"/>
      <c r="B65" s="4"/>
      <c r="C65" s="4" t="s">
        <v>135</v>
      </c>
      <c r="D65" s="4"/>
      <c r="E65" s="4"/>
      <c r="F65" s="4"/>
      <c r="G65" s="4"/>
      <c r="H65" s="4"/>
      <c r="I65" s="4"/>
      <c r="J65" s="6"/>
      <c r="K65" s="6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spans="1:34" ht="12.75">
      <c r="A66" s="9"/>
      <c r="B66" s="4"/>
      <c r="C66" s="4" t="s">
        <v>751</v>
      </c>
      <c r="D66" s="4"/>
      <c r="E66" s="4"/>
      <c r="F66" s="4"/>
      <c r="G66" s="4"/>
      <c r="H66" s="4"/>
      <c r="I66" s="4"/>
      <c r="J66" s="6"/>
      <c r="K66" s="6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Z66" s="33"/>
      <c r="AA66" s="33"/>
      <c r="AB66" s="33"/>
      <c r="AC66" s="33"/>
      <c r="AD66" s="33"/>
      <c r="AE66" s="33"/>
      <c r="AF66" s="33"/>
      <c r="AG66" s="33"/>
      <c r="AH66" s="33"/>
    </row>
    <row r="67" spans="1:34" ht="12.75">
      <c r="A67" s="9"/>
      <c r="B67" s="6"/>
      <c r="C67" s="4"/>
      <c r="D67" s="4"/>
      <c r="E67" s="4"/>
      <c r="F67" s="4"/>
      <c r="G67" s="4"/>
      <c r="H67" s="4"/>
      <c r="I67" s="4"/>
      <c r="J67" s="6"/>
      <c r="K67" s="6"/>
      <c r="N67" s="33"/>
      <c r="O67" s="33"/>
      <c r="P67" s="33"/>
      <c r="Q67" s="33"/>
      <c r="R67" s="33"/>
      <c r="S67" s="33"/>
      <c r="T67" s="33"/>
      <c r="U67" s="33"/>
      <c r="V67" s="33"/>
      <c r="Z67" s="33"/>
      <c r="AA67" s="33"/>
      <c r="AB67" s="33"/>
      <c r="AC67" s="33"/>
      <c r="AD67" s="33"/>
      <c r="AE67" s="33"/>
      <c r="AF67" s="33"/>
      <c r="AG67" s="33"/>
      <c r="AH67" s="33"/>
    </row>
    <row r="68" spans="1:34" ht="12.75">
      <c r="A68" s="9"/>
      <c r="B68" s="6"/>
      <c r="C68" s="4" t="s">
        <v>361</v>
      </c>
      <c r="D68" s="4"/>
      <c r="E68" s="4">
        <v>1</v>
      </c>
      <c r="F68" s="4"/>
      <c r="G68" s="4"/>
      <c r="H68" s="4"/>
      <c r="I68" s="4"/>
      <c r="J68" s="6">
        <f>E68*G68</f>
        <v>0</v>
      </c>
      <c r="K68" s="6"/>
      <c r="N68" s="33"/>
      <c r="O68" s="33"/>
      <c r="P68" s="33"/>
      <c r="Q68" s="33"/>
      <c r="R68" s="33"/>
      <c r="S68" s="33"/>
      <c r="T68" s="33"/>
      <c r="U68" s="33"/>
      <c r="V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1:34" ht="12.75">
      <c r="A69" s="9"/>
      <c r="B69" s="6"/>
      <c r="C69" s="4"/>
      <c r="D69" s="4"/>
      <c r="E69" s="4"/>
      <c r="F69" s="4"/>
      <c r="G69" s="4"/>
      <c r="H69" s="4"/>
      <c r="I69" s="4"/>
      <c r="J69" s="6"/>
      <c r="K69" s="4"/>
      <c r="N69" s="33"/>
      <c r="O69" s="33"/>
      <c r="P69" s="33"/>
      <c r="Q69" s="33"/>
      <c r="R69" s="33"/>
      <c r="S69" s="33"/>
      <c r="T69" s="33"/>
      <c r="U69" s="33"/>
      <c r="V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1:34" ht="13.5" thickBot="1">
      <c r="A70" s="9"/>
      <c r="B70" s="13" t="s">
        <v>137</v>
      </c>
      <c r="C70" s="13"/>
      <c r="D70" s="13"/>
      <c r="E70" s="13"/>
      <c r="F70" s="13"/>
      <c r="G70" s="13"/>
      <c r="H70" s="13"/>
      <c r="I70" s="13"/>
      <c r="J70" s="13">
        <f>SUM(J12:J69)</f>
        <v>0</v>
      </c>
      <c r="N70" s="71"/>
      <c r="O70" s="71"/>
      <c r="P70" s="71"/>
      <c r="Q70" s="71"/>
      <c r="R70" s="71"/>
      <c r="S70" s="71"/>
      <c r="T70" s="71"/>
      <c r="U70" s="71"/>
      <c r="V70" s="71"/>
      <c r="Z70" s="71"/>
      <c r="AA70" s="71"/>
      <c r="AB70" s="71"/>
      <c r="AC70" s="71"/>
      <c r="AD70" s="71"/>
      <c r="AE70" s="71"/>
      <c r="AF70" s="71"/>
      <c r="AG70" s="71"/>
      <c r="AH70" s="7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26"/>
  <sheetViews>
    <sheetView zoomScale="130" zoomScaleNormal="130" zoomScaleSheetLayoutView="140" workbookViewId="0" topLeftCell="A39">
      <selection activeCell="C64" sqref="C64"/>
    </sheetView>
  </sheetViews>
  <sheetFormatPr defaultColWidth="9.00390625" defaultRowHeight="12.75"/>
  <cols>
    <col min="1" max="1" width="4.375" style="3" customWidth="1"/>
    <col min="2" max="2" width="5.125" style="0" customWidth="1"/>
    <col min="3" max="4" width="9.00390625" style="3" customWidth="1"/>
    <col min="5" max="5" width="9.00390625" style="324" customWidth="1"/>
    <col min="6" max="6" width="9.00390625" style="3" customWidth="1"/>
    <col min="7" max="7" width="9.00390625" style="110" customWidth="1"/>
    <col min="8" max="8" width="5.375" style="3" customWidth="1"/>
    <col min="9" max="9" width="6.25390625" style="3" customWidth="1"/>
    <col min="10" max="10" width="9.00390625" style="304" customWidth="1"/>
    <col min="11" max="12" width="9.00390625" style="3" customWidth="1"/>
    <col min="13" max="13" width="9.00390625" style="34" customWidth="1"/>
    <col min="14" max="14" width="5.125" style="34" customWidth="1"/>
    <col min="15" max="19" width="9.00390625" style="34" customWidth="1"/>
    <col min="20" max="20" width="5.375" style="34" customWidth="1"/>
    <col min="21" max="21" width="6.25390625" style="34" customWidth="1"/>
    <col min="22" max="26" width="9.00390625" style="34" customWidth="1"/>
    <col min="27" max="27" width="5.125" style="34" customWidth="1"/>
    <col min="28" max="32" width="9.00390625" style="34" customWidth="1"/>
    <col min="33" max="33" width="5.375" style="34" customWidth="1"/>
    <col min="34" max="34" width="6.25390625" style="34" customWidth="1"/>
    <col min="35" max="38" width="9.00390625" style="34" customWidth="1"/>
    <col min="39" max="16384" width="9.00390625" style="3" customWidth="1"/>
  </cols>
  <sheetData>
    <row r="1" spans="1:36" ht="12.75">
      <c r="A1" s="6"/>
      <c r="B1" t="s">
        <v>8</v>
      </c>
      <c r="C1" s="9" t="s">
        <v>469</v>
      </c>
      <c r="D1" s="9"/>
      <c r="E1" s="322"/>
      <c r="F1" s="6"/>
      <c r="G1" s="308"/>
      <c r="H1" s="6"/>
      <c r="I1" s="6"/>
      <c r="J1" s="299"/>
      <c r="K1" s="4" t="s">
        <v>4</v>
      </c>
      <c r="L1" s="6"/>
      <c r="M1" s="33"/>
      <c r="N1" s="71"/>
      <c r="O1" s="71"/>
      <c r="P1" s="71"/>
      <c r="Q1" s="71"/>
      <c r="R1" s="33"/>
      <c r="S1" s="33"/>
      <c r="T1" s="33"/>
      <c r="U1" s="33"/>
      <c r="V1" s="33"/>
      <c r="W1" s="33"/>
      <c r="AA1" s="71"/>
      <c r="AB1" s="71"/>
      <c r="AC1" s="71"/>
      <c r="AD1" s="71"/>
      <c r="AE1" s="33"/>
      <c r="AF1" s="33"/>
      <c r="AG1" s="33"/>
      <c r="AH1" s="33"/>
      <c r="AI1" s="33"/>
      <c r="AJ1" s="33"/>
    </row>
    <row r="2" spans="1:36" ht="12.75">
      <c r="A2" s="6"/>
      <c r="C2" s="6"/>
      <c r="D2" s="6"/>
      <c r="E2" s="323"/>
      <c r="F2" s="6"/>
      <c r="G2" s="308"/>
      <c r="H2" s="6"/>
      <c r="I2" s="6"/>
      <c r="J2" s="299"/>
      <c r="K2" s="4" t="s">
        <v>5</v>
      </c>
      <c r="L2" s="4"/>
      <c r="M2" s="71"/>
      <c r="N2" s="33"/>
      <c r="O2" s="33"/>
      <c r="P2" s="33"/>
      <c r="Q2" s="33"/>
      <c r="R2" s="33"/>
      <c r="S2" s="33"/>
      <c r="T2" s="33"/>
      <c r="U2" s="33"/>
      <c r="V2" s="33"/>
      <c r="W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12.75">
      <c r="A3" s="6"/>
      <c r="C3" s="4" t="s">
        <v>158</v>
      </c>
      <c r="D3" s="4"/>
      <c r="F3" s="4"/>
      <c r="H3" s="9"/>
      <c r="I3" s="9"/>
      <c r="J3" s="299"/>
      <c r="K3" s="4"/>
      <c r="L3" s="4"/>
      <c r="M3" s="33"/>
      <c r="N3" s="71"/>
      <c r="O3" s="33"/>
      <c r="P3" s="33"/>
      <c r="Q3" s="33"/>
      <c r="R3" s="33"/>
      <c r="S3" s="33"/>
      <c r="T3" s="71"/>
      <c r="U3" s="71"/>
      <c r="V3" s="33"/>
      <c r="W3" s="33"/>
      <c r="AA3" s="71"/>
      <c r="AB3" s="33"/>
      <c r="AC3" s="33"/>
      <c r="AD3" s="33"/>
      <c r="AE3" s="33"/>
      <c r="AF3" s="33"/>
      <c r="AG3" s="71"/>
      <c r="AH3" s="71"/>
      <c r="AI3" s="33"/>
      <c r="AJ3" s="33"/>
    </row>
    <row r="4" spans="1:36" ht="12.75">
      <c r="A4" s="6"/>
      <c r="C4" s="4" t="s">
        <v>159</v>
      </c>
      <c r="D4" s="4"/>
      <c r="F4" s="4"/>
      <c r="H4" s="9"/>
      <c r="I4" s="9"/>
      <c r="J4" s="299"/>
      <c r="K4" s="4"/>
      <c r="L4" s="4"/>
      <c r="M4" s="33"/>
      <c r="N4" s="71"/>
      <c r="O4" s="33"/>
      <c r="P4" s="33"/>
      <c r="Q4" s="33"/>
      <c r="R4" s="33"/>
      <c r="S4" s="33"/>
      <c r="T4" s="71"/>
      <c r="U4" s="71"/>
      <c r="V4" s="33"/>
      <c r="W4" s="33"/>
      <c r="AA4" s="71"/>
      <c r="AB4" s="33"/>
      <c r="AC4" s="33"/>
      <c r="AD4" s="33"/>
      <c r="AE4" s="33"/>
      <c r="AF4" s="33"/>
      <c r="AG4" s="71"/>
      <c r="AH4" s="71"/>
      <c r="AI4" s="33"/>
      <c r="AJ4" s="33"/>
    </row>
    <row r="5" spans="1:36" ht="12.75">
      <c r="A5" s="6"/>
      <c r="C5" s="4" t="s">
        <v>160</v>
      </c>
      <c r="D5" s="4"/>
      <c r="F5" s="4"/>
      <c r="H5" s="9"/>
      <c r="I5" s="9"/>
      <c r="J5" s="299"/>
      <c r="K5" s="4"/>
      <c r="L5" s="4"/>
      <c r="M5" s="33"/>
      <c r="N5" s="71"/>
      <c r="O5" s="33"/>
      <c r="P5" s="33"/>
      <c r="Q5" s="33"/>
      <c r="R5" s="33"/>
      <c r="S5" s="33"/>
      <c r="T5" s="71"/>
      <c r="U5" s="71"/>
      <c r="V5" s="33"/>
      <c r="W5" s="33"/>
      <c r="AA5" s="71"/>
      <c r="AB5" s="33"/>
      <c r="AC5" s="33"/>
      <c r="AD5" s="33"/>
      <c r="AE5" s="33"/>
      <c r="AF5" s="33"/>
      <c r="AG5" s="71"/>
      <c r="AH5" s="71"/>
      <c r="AI5" s="33"/>
      <c r="AJ5" s="33"/>
    </row>
    <row r="6" spans="1:36" ht="12.75">
      <c r="A6" s="6"/>
      <c r="C6" s="4" t="s">
        <v>161</v>
      </c>
      <c r="D6" s="4"/>
      <c r="F6" s="4"/>
      <c r="H6" s="9"/>
      <c r="I6" s="9"/>
      <c r="J6" s="299"/>
      <c r="K6" s="4"/>
      <c r="L6" s="4"/>
      <c r="M6" s="33"/>
      <c r="N6" s="71"/>
      <c r="O6" s="33"/>
      <c r="P6" s="33"/>
      <c r="Q6" s="33"/>
      <c r="R6" s="33"/>
      <c r="S6" s="33"/>
      <c r="T6" s="71"/>
      <c r="U6" s="71"/>
      <c r="V6" s="33"/>
      <c r="W6" s="33"/>
      <c r="AA6" s="71"/>
      <c r="AB6" s="33"/>
      <c r="AC6" s="33"/>
      <c r="AD6" s="33"/>
      <c r="AE6" s="33"/>
      <c r="AF6" s="33"/>
      <c r="AG6" s="71"/>
      <c r="AH6" s="71"/>
      <c r="AI6" s="33"/>
      <c r="AJ6" s="33"/>
    </row>
    <row r="7" spans="1:36" ht="12.75">
      <c r="A7" s="6"/>
      <c r="C7" s="4" t="s">
        <v>162</v>
      </c>
      <c r="D7" s="4"/>
      <c r="F7" s="4"/>
      <c r="H7" s="9"/>
      <c r="I7" s="9"/>
      <c r="J7" s="299"/>
      <c r="K7" s="4"/>
      <c r="L7" s="4"/>
      <c r="M7" s="33"/>
      <c r="N7" s="71"/>
      <c r="O7" s="33"/>
      <c r="P7" s="33"/>
      <c r="Q7" s="33"/>
      <c r="R7" s="33"/>
      <c r="S7" s="33"/>
      <c r="T7" s="71"/>
      <c r="U7" s="71"/>
      <c r="V7" s="33"/>
      <c r="W7" s="33"/>
      <c r="AA7" s="71"/>
      <c r="AB7" s="33"/>
      <c r="AC7" s="33"/>
      <c r="AD7" s="33"/>
      <c r="AE7" s="33"/>
      <c r="AF7" s="33"/>
      <c r="AG7" s="71"/>
      <c r="AH7" s="71"/>
      <c r="AI7" s="33"/>
      <c r="AJ7" s="33"/>
    </row>
    <row r="8" spans="1:36" ht="12.75">
      <c r="A8" s="6"/>
      <c r="C8" s="5"/>
      <c r="D8" s="5"/>
      <c r="E8" s="325"/>
      <c r="F8" s="5"/>
      <c r="H8" s="9"/>
      <c r="I8" s="9"/>
      <c r="J8" s="299"/>
      <c r="K8" s="4"/>
      <c r="L8" s="4"/>
      <c r="M8" s="33"/>
      <c r="N8" s="71"/>
      <c r="O8" s="71"/>
      <c r="P8" s="71"/>
      <c r="Q8" s="71"/>
      <c r="R8" s="71"/>
      <c r="S8" s="33"/>
      <c r="T8" s="71"/>
      <c r="U8" s="71"/>
      <c r="V8" s="33"/>
      <c r="W8" s="33"/>
      <c r="AA8" s="71"/>
      <c r="AB8" s="71"/>
      <c r="AC8" s="71"/>
      <c r="AD8" s="71"/>
      <c r="AE8" s="71"/>
      <c r="AF8" s="33"/>
      <c r="AG8" s="71"/>
      <c r="AH8" s="71"/>
      <c r="AI8" s="33"/>
      <c r="AJ8" s="33"/>
    </row>
    <row r="9" spans="1:36" ht="12.75">
      <c r="A9" s="6"/>
      <c r="C9" s="5" t="s">
        <v>34</v>
      </c>
      <c r="D9" s="5"/>
      <c r="E9" s="325"/>
      <c r="F9" s="5"/>
      <c r="G9" s="309"/>
      <c r="H9" s="4"/>
      <c r="I9" s="5"/>
      <c r="J9" s="300"/>
      <c r="K9" s="5"/>
      <c r="L9" s="4"/>
      <c r="M9" s="33"/>
      <c r="N9" s="71"/>
      <c r="O9" s="71"/>
      <c r="P9" s="71"/>
      <c r="Q9" s="71"/>
      <c r="R9" s="71"/>
      <c r="S9" s="71"/>
      <c r="T9" s="33"/>
      <c r="U9" s="71"/>
      <c r="V9" s="71"/>
      <c r="W9" s="71"/>
      <c r="AA9" s="71"/>
      <c r="AB9" s="71"/>
      <c r="AC9" s="71"/>
      <c r="AD9" s="71"/>
      <c r="AE9" s="71"/>
      <c r="AF9" s="71"/>
      <c r="AG9" s="33"/>
      <c r="AH9" s="71"/>
      <c r="AI9" s="71"/>
      <c r="AJ9" s="71"/>
    </row>
    <row r="10" spans="1:36" ht="12.75">
      <c r="A10" s="6"/>
      <c r="C10" s="5" t="s">
        <v>35</v>
      </c>
      <c r="D10" s="5"/>
      <c r="E10" s="325"/>
      <c r="F10" s="5"/>
      <c r="G10" s="309"/>
      <c r="H10" s="4"/>
      <c r="I10" s="14"/>
      <c r="J10" s="300"/>
      <c r="K10" s="5"/>
      <c r="L10" s="4"/>
      <c r="M10" s="33"/>
      <c r="N10" s="71"/>
      <c r="O10" s="71"/>
      <c r="P10" s="71"/>
      <c r="Q10" s="71"/>
      <c r="R10" s="71"/>
      <c r="S10" s="71"/>
      <c r="T10" s="33"/>
      <c r="U10" s="97"/>
      <c r="V10" s="71"/>
      <c r="W10" s="71"/>
      <c r="AA10" s="71"/>
      <c r="AB10" s="71"/>
      <c r="AC10" s="71"/>
      <c r="AD10" s="71"/>
      <c r="AE10" s="71"/>
      <c r="AF10" s="71"/>
      <c r="AG10" s="33"/>
      <c r="AH10" s="97"/>
      <c r="AI10" s="71"/>
      <c r="AJ10" s="71"/>
    </row>
    <row r="11" spans="1:36" ht="12.75">
      <c r="A11" s="6"/>
      <c r="C11" s="5" t="s">
        <v>36</v>
      </c>
      <c r="D11" s="5"/>
      <c r="E11" s="325"/>
      <c r="F11" s="5"/>
      <c r="G11" s="309"/>
      <c r="H11" s="4"/>
      <c r="I11" s="71"/>
      <c r="J11" s="300"/>
      <c r="K11" s="5"/>
      <c r="L11" s="4"/>
      <c r="M11" s="33"/>
      <c r="N11" s="71"/>
      <c r="O11" s="71"/>
      <c r="P11" s="71"/>
      <c r="Q11" s="71"/>
      <c r="R11" s="71"/>
      <c r="S11" s="71"/>
      <c r="T11" s="33"/>
      <c r="U11" s="71"/>
      <c r="V11" s="71"/>
      <c r="W11" s="71"/>
      <c r="AA11" s="71"/>
      <c r="AB11" s="71"/>
      <c r="AC11" s="71"/>
      <c r="AD11" s="71"/>
      <c r="AE11" s="71"/>
      <c r="AF11" s="71"/>
      <c r="AG11" s="33"/>
      <c r="AH11" s="71"/>
      <c r="AI11" s="71"/>
      <c r="AJ11" s="71"/>
    </row>
    <row r="12" spans="1:36" ht="12.75">
      <c r="A12" s="6"/>
      <c r="C12" s="5"/>
      <c r="D12" s="5"/>
      <c r="E12" s="325"/>
      <c r="F12" s="5"/>
      <c r="G12" s="309"/>
      <c r="H12" s="4"/>
      <c r="I12" s="71"/>
      <c r="J12" s="300"/>
      <c r="K12" s="5"/>
      <c r="L12" s="124"/>
      <c r="M12" s="71"/>
      <c r="N12" s="71"/>
      <c r="O12" s="71"/>
      <c r="P12" s="71"/>
      <c r="Q12" s="71"/>
      <c r="R12" s="71"/>
      <c r="S12" s="71"/>
      <c r="T12" s="33"/>
      <c r="U12" s="71"/>
      <c r="V12" s="71"/>
      <c r="W12" s="71"/>
      <c r="AA12" s="71"/>
      <c r="AB12" s="71"/>
      <c r="AC12" s="71"/>
      <c r="AD12" s="71"/>
      <c r="AE12" s="71"/>
      <c r="AF12" s="71"/>
      <c r="AG12" s="33"/>
      <c r="AH12" s="71"/>
      <c r="AI12" s="71"/>
      <c r="AJ12" s="71"/>
    </row>
    <row r="13" spans="1:36" ht="16.5">
      <c r="A13" s="9"/>
      <c r="C13" s="149" t="s">
        <v>203</v>
      </c>
      <c r="D13" s="149"/>
      <c r="E13" s="326" t="s">
        <v>204</v>
      </c>
      <c r="F13" s="149"/>
      <c r="G13" s="310" t="s">
        <v>205</v>
      </c>
      <c r="H13" s="149"/>
      <c r="I13" s="149"/>
      <c r="J13" s="301" t="s">
        <v>206</v>
      </c>
      <c r="K13" s="5"/>
      <c r="L13" s="9"/>
      <c r="M13" s="235"/>
      <c r="N13" s="71"/>
      <c r="O13" s="33"/>
      <c r="P13" s="33"/>
      <c r="Q13" s="33"/>
      <c r="R13" s="33"/>
      <c r="S13" s="33"/>
      <c r="T13" s="33"/>
      <c r="U13" s="33"/>
      <c r="V13" s="33"/>
      <c r="W13" s="71"/>
      <c r="AA13" s="71"/>
      <c r="AB13" s="33"/>
      <c r="AC13" s="33"/>
      <c r="AD13" s="33"/>
      <c r="AE13" s="33"/>
      <c r="AF13" s="33"/>
      <c r="AG13" s="33"/>
      <c r="AH13" s="33"/>
      <c r="AI13" s="33"/>
      <c r="AJ13" s="71"/>
    </row>
    <row r="14" spans="1:36" ht="16.5">
      <c r="A14" s="6"/>
      <c r="C14" s="9"/>
      <c r="D14" s="9"/>
      <c r="E14" s="322"/>
      <c r="F14" s="9"/>
      <c r="G14" s="311"/>
      <c r="H14" s="9"/>
      <c r="I14" s="14"/>
      <c r="J14" s="302"/>
      <c r="K14" s="5"/>
      <c r="L14" s="9"/>
      <c r="M14" s="235"/>
      <c r="N14" s="71"/>
      <c r="O14" s="71"/>
      <c r="P14" s="71"/>
      <c r="Q14" s="71"/>
      <c r="R14" s="71"/>
      <c r="S14" s="71"/>
      <c r="T14" s="71"/>
      <c r="U14" s="97"/>
      <c r="V14" s="71"/>
      <c r="W14" s="71"/>
      <c r="AA14" s="71"/>
      <c r="AB14" s="71"/>
      <c r="AC14" s="71"/>
      <c r="AD14" s="71"/>
      <c r="AE14" s="71"/>
      <c r="AF14" s="71"/>
      <c r="AG14" s="71"/>
      <c r="AH14" s="97"/>
      <c r="AI14" s="71"/>
      <c r="AJ14" s="71"/>
    </row>
    <row r="15" spans="1:36" ht="16.5">
      <c r="A15" s="6"/>
      <c r="B15" t="s">
        <v>111</v>
      </c>
      <c r="C15" s="109" t="s">
        <v>468</v>
      </c>
      <c r="D15" s="109"/>
      <c r="E15" s="327"/>
      <c r="F15" s="109"/>
      <c r="G15" s="312"/>
      <c r="H15" s="109"/>
      <c r="I15" s="109"/>
      <c r="J15" s="303"/>
      <c r="K15" s="109"/>
      <c r="L15" s="9"/>
      <c r="M15" s="235"/>
      <c r="N15" s="33"/>
      <c r="O15" s="33"/>
      <c r="P15" s="33"/>
      <c r="Q15" s="33"/>
      <c r="R15" s="33"/>
      <c r="S15" s="33"/>
      <c r="T15" s="33"/>
      <c r="U15" s="33"/>
      <c r="V15" s="33"/>
      <c r="W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16.5">
      <c r="A16" s="6"/>
      <c r="C16" s="109" t="s">
        <v>467</v>
      </c>
      <c r="D16" s="109"/>
      <c r="E16" s="327"/>
      <c r="F16" s="109"/>
      <c r="G16" s="312"/>
      <c r="H16" s="109"/>
      <c r="I16" s="109"/>
      <c r="J16" s="303"/>
      <c r="K16" s="109"/>
      <c r="L16" s="9"/>
      <c r="M16" s="235"/>
      <c r="N16" s="33"/>
      <c r="O16" s="33"/>
      <c r="P16" s="33"/>
      <c r="Q16" s="33"/>
      <c r="R16" s="33"/>
      <c r="S16" s="33"/>
      <c r="T16" s="33"/>
      <c r="U16" s="33"/>
      <c r="V16" s="33"/>
      <c r="W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ht="16.5">
      <c r="A17" s="6"/>
      <c r="C17" s="109" t="s">
        <v>362</v>
      </c>
      <c r="D17" s="109"/>
      <c r="E17" s="327"/>
      <c r="F17" s="109"/>
      <c r="G17" s="312"/>
      <c r="H17" s="109"/>
      <c r="I17" s="109"/>
      <c r="J17" s="303"/>
      <c r="K17" s="109"/>
      <c r="L17" s="9"/>
      <c r="M17" s="235"/>
      <c r="N17" s="33"/>
      <c r="O17" s="33"/>
      <c r="P17" s="33"/>
      <c r="Q17" s="33"/>
      <c r="R17" s="33"/>
      <c r="S17" s="33"/>
      <c r="T17" s="33"/>
      <c r="U17" s="33"/>
      <c r="V17" s="33"/>
      <c r="W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36" ht="16.5">
      <c r="A18" s="6"/>
      <c r="C18" s="109" t="s">
        <v>209</v>
      </c>
      <c r="D18" s="109"/>
      <c r="E18" s="327"/>
      <c r="F18" s="109"/>
      <c r="G18" s="312"/>
      <c r="H18" s="109"/>
      <c r="I18" s="109"/>
      <c r="J18" s="303"/>
      <c r="K18" s="109"/>
      <c r="L18" s="9"/>
      <c r="M18" s="235"/>
      <c r="N18" s="33"/>
      <c r="O18" s="33"/>
      <c r="P18" s="33"/>
      <c r="Q18" s="33"/>
      <c r="R18" s="33"/>
      <c r="S18" s="33"/>
      <c r="T18" s="33"/>
      <c r="U18" s="33"/>
      <c r="V18" s="33"/>
      <c r="W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36" ht="16.5">
      <c r="A19" s="6"/>
      <c r="C19" s="8"/>
      <c r="D19" s="8"/>
      <c r="E19" s="328"/>
      <c r="F19" s="109"/>
      <c r="G19" s="312"/>
      <c r="H19" s="109"/>
      <c r="I19" s="109"/>
      <c r="J19" s="303"/>
      <c r="K19" s="109"/>
      <c r="L19" s="9"/>
      <c r="M19" s="235"/>
      <c r="N19" s="33"/>
      <c r="O19" s="198"/>
      <c r="P19" s="198"/>
      <c r="Q19" s="198"/>
      <c r="R19" s="33"/>
      <c r="S19" s="33"/>
      <c r="T19" s="33"/>
      <c r="U19" s="33"/>
      <c r="V19" s="33"/>
      <c r="W19" s="33"/>
      <c r="AA19" s="33"/>
      <c r="AB19" s="198"/>
      <c r="AC19" s="198"/>
      <c r="AD19" s="198"/>
      <c r="AE19" s="33"/>
      <c r="AF19" s="33"/>
      <c r="AG19" s="33"/>
      <c r="AH19" s="33"/>
      <c r="AI19" s="33"/>
      <c r="AJ19" s="33"/>
    </row>
    <row r="20" spans="1:36" ht="16.5">
      <c r="A20" s="8"/>
      <c r="C20" s="8" t="s">
        <v>375</v>
      </c>
      <c r="D20" s="8"/>
      <c r="E20" s="328"/>
      <c r="F20" s="8"/>
      <c r="G20" s="313"/>
      <c r="H20" s="8"/>
      <c r="I20" s="8"/>
      <c r="J20" s="299"/>
      <c r="K20" s="9"/>
      <c r="L20" s="9"/>
      <c r="M20" s="235"/>
      <c r="N20" s="198"/>
      <c r="O20" s="198"/>
      <c r="P20" s="198"/>
      <c r="Q20" s="198"/>
      <c r="R20" s="198"/>
      <c r="S20" s="198"/>
      <c r="T20" s="198"/>
      <c r="U20" s="198"/>
      <c r="V20" s="33"/>
      <c r="W20" s="71"/>
      <c r="AA20" s="198"/>
      <c r="AB20" s="198"/>
      <c r="AC20" s="198"/>
      <c r="AD20" s="198"/>
      <c r="AE20" s="198"/>
      <c r="AF20" s="198"/>
      <c r="AG20" s="198"/>
      <c r="AH20" s="198"/>
      <c r="AI20" s="33"/>
      <c r="AJ20" s="71"/>
    </row>
    <row r="21" spans="1:36" ht="16.5">
      <c r="A21" s="8"/>
      <c r="C21" s="8"/>
      <c r="D21" s="8"/>
      <c r="E21" s="328"/>
      <c r="F21" s="8"/>
      <c r="G21" s="313"/>
      <c r="H21" s="8"/>
      <c r="I21" s="8"/>
      <c r="J21" s="299"/>
      <c r="K21" s="9"/>
      <c r="L21" s="9"/>
      <c r="M21" s="235"/>
      <c r="N21" s="198"/>
      <c r="O21" s="198"/>
      <c r="P21" s="198"/>
      <c r="Q21" s="198"/>
      <c r="R21" s="198"/>
      <c r="S21" s="198"/>
      <c r="T21" s="198"/>
      <c r="U21" s="198"/>
      <c r="V21" s="33"/>
      <c r="W21" s="71"/>
      <c r="AA21" s="198"/>
      <c r="AB21" s="198"/>
      <c r="AC21" s="198"/>
      <c r="AD21" s="198"/>
      <c r="AE21" s="198"/>
      <c r="AF21" s="198"/>
      <c r="AG21" s="198"/>
      <c r="AH21" s="198"/>
      <c r="AI21" s="33"/>
      <c r="AJ21" s="71"/>
    </row>
    <row r="22" spans="1:36" ht="16.5">
      <c r="A22" s="8"/>
      <c r="C22" s="8" t="s">
        <v>146</v>
      </c>
      <c r="D22" s="8"/>
      <c r="E22" s="328">
        <f>86.51*0.5</f>
        <v>43.255</v>
      </c>
      <c r="F22" s="8"/>
      <c r="G22" s="313"/>
      <c r="H22" s="8"/>
      <c r="I22" s="8"/>
      <c r="J22" s="299">
        <f>E22*G22</f>
        <v>0</v>
      </c>
      <c r="K22" s="9"/>
      <c r="L22" s="6"/>
      <c r="M22" s="235"/>
      <c r="N22" s="198"/>
      <c r="O22" s="198"/>
      <c r="P22" s="198"/>
      <c r="Q22" s="198"/>
      <c r="R22" s="198"/>
      <c r="S22" s="198"/>
      <c r="T22" s="198"/>
      <c r="U22" s="198"/>
      <c r="V22" s="33"/>
      <c r="W22" s="71"/>
      <c r="AA22" s="198"/>
      <c r="AB22" s="198"/>
      <c r="AC22" s="198"/>
      <c r="AD22" s="198"/>
      <c r="AE22" s="198"/>
      <c r="AF22" s="198"/>
      <c r="AG22" s="198"/>
      <c r="AH22" s="198"/>
      <c r="AI22" s="33"/>
      <c r="AJ22" s="71"/>
    </row>
    <row r="23" spans="1:36" ht="16.5">
      <c r="A23" s="8"/>
      <c r="C23" s="8"/>
      <c r="D23" s="8"/>
      <c r="E23" s="328"/>
      <c r="F23" s="8"/>
      <c r="G23" s="313"/>
      <c r="H23" s="8"/>
      <c r="I23" s="8"/>
      <c r="J23" s="299"/>
      <c r="K23" s="9"/>
      <c r="L23" s="6"/>
      <c r="M23" s="235"/>
      <c r="N23" s="198"/>
      <c r="O23" s="198"/>
      <c r="P23" s="198"/>
      <c r="Q23" s="198"/>
      <c r="R23" s="198"/>
      <c r="S23" s="198"/>
      <c r="T23" s="198"/>
      <c r="U23" s="198"/>
      <c r="V23" s="33"/>
      <c r="W23" s="71"/>
      <c r="AA23" s="198"/>
      <c r="AB23" s="198"/>
      <c r="AC23" s="198"/>
      <c r="AD23" s="198"/>
      <c r="AE23" s="198"/>
      <c r="AF23" s="198"/>
      <c r="AG23" s="198"/>
      <c r="AH23" s="198"/>
      <c r="AI23" s="33"/>
      <c r="AJ23" s="71"/>
    </row>
    <row r="24" spans="1:36" ht="16.5">
      <c r="A24" s="42"/>
      <c r="B24" t="s">
        <v>129</v>
      </c>
      <c r="C24" s="4" t="s">
        <v>752</v>
      </c>
      <c r="D24" s="4"/>
      <c r="F24" s="4"/>
      <c r="H24" s="4"/>
      <c r="I24" s="4"/>
      <c r="K24" s="4"/>
      <c r="L24" s="4"/>
      <c r="M24" s="235"/>
      <c r="N24" s="33"/>
      <c r="O24" s="33"/>
      <c r="P24" s="33"/>
      <c r="Q24" s="33"/>
      <c r="R24" s="33"/>
      <c r="S24" s="33"/>
      <c r="T24" s="33"/>
      <c r="U24" s="33"/>
      <c r="V24" s="33"/>
      <c r="W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ht="16.5">
      <c r="A25" s="42"/>
      <c r="C25" s="4" t="s">
        <v>539</v>
      </c>
      <c r="D25" s="4"/>
      <c r="F25" s="4"/>
      <c r="H25" s="4"/>
      <c r="I25" s="4"/>
      <c r="K25" s="4"/>
      <c r="L25" s="4"/>
      <c r="M25" s="235"/>
      <c r="N25" s="33"/>
      <c r="O25" s="33"/>
      <c r="P25" s="33"/>
      <c r="Q25" s="33"/>
      <c r="R25" s="33"/>
      <c r="S25" s="33"/>
      <c r="T25" s="33"/>
      <c r="U25" s="33"/>
      <c r="V25" s="33"/>
      <c r="W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ht="16.5">
      <c r="A26" s="42"/>
      <c r="C26" s="4" t="s">
        <v>211</v>
      </c>
      <c r="D26" s="4"/>
      <c r="F26" s="4"/>
      <c r="H26" s="4"/>
      <c r="I26" s="4"/>
      <c r="K26" s="4"/>
      <c r="L26" s="4"/>
      <c r="M26" s="235"/>
      <c r="N26" s="33"/>
      <c r="O26" s="198"/>
      <c r="P26" s="198"/>
      <c r="Q26" s="198"/>
      <c r="R26" s="198"/>
      <c r="S26" s="198"/>
      <c r="T26" s="198"/>
      <c r="U26" s="198"/>
      <c r="V26" s="33"/>
      <c r="W26" s="33"/>
      <c r="AA26" s="33"/>
      <c r="AB26" s="198"/>
      <c r="AC26" s="198"/>
      <c r="AD26" s="198"/>
      <c r="AE26" s="198"/>
      <c r="AF26" s="198"/>
      <c r="AG26" s="198"/>
      <c r="AH26" s="198"/>
      <c r="AI26" s="33"/>
      <c r="AJ26" s="33"/>
    </row>
    <row r="27" spans="1:36" ht="16.5">
      <c r="A27" s="42"/>
      <c r="C27" s="8" t="s">
        <v>753</v>
      </c>
      <c r="D27" s="8"/>
      <c r="E27" s="328"/>
      <c r="F27" s="8"/>
      <c r="G27" s="313"/>
      <c r="H27" s="8"/>
      <c r="I27" s="8"/>
      <c r="J27" s="299"/>
      <c r="K27" s="4"/>
      <c r="L27" s="4"/>
      <c r="M27" s="235"/>
      <c r="N27" s="33"/>
      <c r="O27" s="198"/>
      <c r="P27" s="198"/>
      <c r="Q27" s="198"/>
      <c r="R27" s="198"/>
      <c r="S27" s="198"/>
      <c r="T27" s="198"/>
      <c r="U27" s="198"/>
      <c r="V27" s="33"/>
      <c r="W27" s="33"/>
      <c r="AA27" s="33"/>
      <c r="AB27" s="198"/>
      <c r="AC27" s="198"/>
      <c r="AD27" s="198"/>
      <c r="AE27" s="198"/>
      <c r="AF27" s="198"/>
      <c r="AG27" s="198"/>
      <c r="AH27" s="198"/>
      <c r="AI27" s="33"/>
      <c r="AJ27" s="33"/>
    </row>
    <row r="28" spans="1:36" ht="16.5">
      <c r="A28" s="42"/>
      <c r="C28" s="8"/>
      <c r="D28" s="8"/>
      <c r="E28" s="328"/>
      <c r="F28" s="8"/>
      <c r="G28" s="313"/>
      <c r="H28" s="8"/>
      <c r="I28" s="8"/>
      <c r="J28" s="299"/>
      <c r="K28" s="4"/>
      <c r="L28" s="4"/>
      <c r="M28" s="235"/>
      <c r="N28" s="33"/>
      <c r="O28" s="33"/>
      <c r="P28" s="33"/>
      <c r="Q28" s="33"/>
      <c r="R28" s="33"/>
      <c r="S28" s="33"/>
      <c r="T28" s="33"/>
      <c r="U28" s="33"/>
      <c r="V28" s="33"/>
      <c r="W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ht="16.5">
      <c r="A29" s="42"/>
      <c r="C29" s="4" t="s">
        <v>138</v>
      </c>
      <c r="D29" s="4"/>
      <c r="E29" s="324">
        <f>50.91+35.6</f>
        <v>86.50999999999999</v>
      </c>
      <c r="F29" s="4"/>
      <c r="H29" s="4"/>
      <c r="I29" s="4"/>
      <c r="J29" s="304">
        <f>E29*G29</f>
        <v>0</v>
      </c>
      <c r="K29" s="4"/>
      <c r="L29" s="4"/>
      <c r="M29" s="235"/>
      <c r="N29" s="33"/>
      <c r="O29" s="33"/>
      <c r="P29" s="33"/>
      <c r="Q29" s="33"/>
      <c r="R29" s="33"/>
      <c r="S29" s="33"/>
      <c r="T29" s="33"/>
      <c r="U29" s="33"/>
      <c r="V29" s="33"/>
      <c r="W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ht="16.5">
      <c r="A30" s="42"/>
      <c r="C30" s="4"/>
      <c r="D30" s="4"/>
      <c r="F30" s="4"/>
      <c r="H30" s="4"/>
      <c r="I30" s="4"/>
      <c r="K30" s="4"/>
      <c r="L30" s="4"/>
      <c r="M30" s="235"/>
      <c r="N30" s="33"/>
      <c r="O30" s="33"/>
      <c r="P30" s="33"/>
      <c r="Q30" s="33"/>
      <c r="R30" s="33"/>
      <c r="S30" s="33"/>
      <c r="T30" s="71"/>
      <c r="U30" s="33"/>
      <c r="V30" s="33"/>
      <c r="W30" s="71"/>
      <c r="AA30" s="33"/>
      <c r="AB30" s="33"/>
      <c r="AC30" s="33"/>
      <c r="AD30" s="33"/>
      <c r="AE30" s="33"/>
      <c r="AF30" s="33"/>
      <c r="AG30" s="71"/>
      <c r="AH30" s="33"/>
      <c r="AI30" s="33"/>
      <c r="AJ30" s="71"/>
    </row>
    <row r="31" spans="2:36" ht="16.5">
      <c r="B31" t="s">
        <v>130</v>
      </c>
      <c r="C31" s="4" t="s">
        <v>207</v>
      </c>
      <c r="D31" s="4"/>
      <c r="F31" s="4"/>
      <c r="H31" s="9"/>
      <c r="I31" s="6"/>
      <c r="J31" s="299"/>
      <c r="K31" s="9"/>
      <c r="L31" s="4"/>
      <c r="M31" s="235"/>
      <c r="N31" s="33"/>
      <c r="O31" s="33"/>
      <c r="P31" s="33"/>
      <c r="Q31" s="33"/>
      <c r="R31" s="33"/>
      <c r="S31" s="33"/>
      <c r="T31" s="71"/>
      <c r="U31" s="33"/>
      <c r="V31" s="33"/>
      <c r="W31" s="71"/>
      <c r="AA31" s="33"/>
      <c r="AB31" s="33"/>
      <c r="AC31" s="33"/>
      <c r="AD31" s="33"/>
      <c r="AE31" s="33"/>
      <c r="AF31" s="33"/>
      <c r="AG31" s="71"/>
      <c r="AH31" s="33"/>
      <c r="AI31" s="33"/>
      <c r="AJ31" s="71"/>
    </row>
    <row r="32" spans="3:36" ht="16.5">
      <c r="C32" s="4" t="s">
        <v>406</v>
      </c>
      <c r="D32" s="4"/>
      <c r="F32" s="4"/>
      <c r="H32" s="9"/>
      <c r="I32" s="6"/>
      <c r="J32" s="299"/>
      <c r="K32" s="9"/>
      <c r="L32" s="4"/>
      <c r="M32" s="235"/>
      <c r="N32" s="33"/>
      <c r="O32" s="207"/>
      <c r="P32" s="207"/>
      <c r="S32" s="33"/>
      <c r="T32" s="71"/>
      <c r="U32" s="33"/>
      <c r="V32" s="33"/>
      <c r="W32" s="71"/>
      <c r="AA32" s="33"/>
      <c r="AB32" s="207"/>
      <c r="AC32" s="207"/>
      <c r="AF32" s="33"/>
      <c r="AG32" s="71"/>
      <c r="AH32" s="33"/>
      <c r="AI32" s="33"/>
      <c r="AJ32" s="71"/>
    </row>
    <row r="33" spans="3:36" ht="12.75">
      <c r="C33" s="50" t="s">
        <v>485</v>
      </c>
      <c r="D33" s="50"/>
      <c r="E33" s="323"/>
      <c r="F33" s="7"/>
      <c r="H33" s="9"/>
      <c r="I33" s="6"/>
      <c r="J33" s="299"/>
      <c r="K33" s="9"/>
      <c r="L33" s="4"/>
      <c r="M33" s="33"/>
      <c r="N33" s="33"/>
      <c r="O33" s="198"/>
      <c r="P33" s="198"/>
      <c r="Q33" s="198"/>
      <c r="R33" s="198"/>
      <c r="S33" s="198"/>
      <c r="T33" s="198"/>
      <c r="U33" s="198"/>
      <c r="V33" s="33"/>
      <c r="W33" s="33"/>
      <c r="AA33" s="33"/>
      <c r="AB33" s="198"/>
      <c r="AC33" s="198"/>
      <c r="AD33" s="198"/>
      <c r="AE33" s="198"/>
      <c r="AF33" s="198"/>
      <c r="AG33" s="198"/>
      <c r="AH33" s="198"/>
      <c r="AI33" s="33"/>
      <c r="AJ33" s="33"/>
    </row>
    <row r="34" spans="1:36" ht="12.75">
      <c r="A34" s="42"/>
      <c r="C34" s="8" t="s">
        <v>479</v>
      </c>
      <c r="D34" s="8"/>
      <c r="E34" s="328"/>
      <c r="F34" s="8"/>
      <c r="G34" s="313"/>
      <c r="H34" s="8"/>
      <c r="I34" s="8"/>
      <c r="J34" s="299"/>
      <c r="K34" s="4"/>
      <c r="L34" s="4"/>
      <c r="M34" s="33"/>
      <c r="N34" s="33"/>
      <c r="O34" s="198"/>
      <c r="P34" s="198"/>
      <c r="Q34" s="198"/>
      <c r="R34" s="198"/>
      <c r="S34" s="198"/>
      <c r="T34" s="198"/>
      <c r="U34" s="198"/>
      <c r="V34" s="33"/>
      <c r="W34" s="33"/>
      <c r="AA34" s="33"/>
      <c r="AB34" s="198"/>
      <c r="AC34" s="198"/>
      <c r="AD34" s="198"/>
      <c r="AE34" s="198"/>
      <c r="AF34" s="198"/>
      <c r="AG34" s="198"/>
      <c r="AH34" s="198"/>
      <c r="AI34" s="33"/>
      <c r="AJ34" s="33"/>
    </row>
    <row r="35" spans="1:36" ht="12.75">
      <c r="A35" s="42"/>
      <c r="C35" s="8"/>
      <c r="D35" s="8"/>
      <c r="E35" s="328"/>
      <c r="F35" s="8"/>
      <c r="G35" s="313"/>
      <c r="H35" s="8"/>
      <c r="I35" s="8"/>
      <c r="J35" s="299"/>
      <c r="K35" s="4"/>
      <c r="L35" s="4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 ht="12.75">
      <c r="A36" s="42"/>
      <c r="C36" s="4" t="s">
        <v>138</v>
      </c>
      <c r="D36" s="4"/>
      <c r="E36" s="324">
        <v>86.51</v>
      </c>
      <c r="F36" s="4"/>
      <c r="H36" s="4"/>
      <c r="I36" s="4"/>
      <c r="J36" s="304">
        <f>E36*G36</f>
        <v>0</v>
      </c>
      <c r="K36" s="4"/>
      <c r="L36" s="137"/>
      <c r="M36" s="236"/>
      <c r="N36" s="33"/>
      <c r="O36" s="33"/>
      <c r="P36" s="33"/>
      <c r="Q36" s="33"/>
      <c r="R36" s="33"/>
      <c r="S36" s="33"/>
      <c r="T36" s="33"/>
      <c r="U36" s="33"/>
      <c r="V36" s="33"/>
      <c r="W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ht="12.75">
      <c r="A37" s="42"/>
      <c r="C37" s="4"/>
      <c r="D37" s="4"/>
      <c r="F37" s="4"/>
      <c r="H37" s="4"/>
      <c r="I37" s="4"/>
      <c r="K37" s="4"/>
      <c r="L37" s="4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ht="12.75">
      <c r="A38" s="42"/>
      <c r="B38" t="s">
        <v>133</v>
      </c>
      <c r="C38" s="4" t="s">
        <v>470</v>
      </c>
      <c r="D38" s="4"/>
      <c r="F38" s="4"/>
      <c r="H38" s="4"/>
      <c r="I38" s="4"/>
      <c r="K38" s="4"/>
      <c r="L38" s="4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ht="12.75">
      <c r="A39" s="42"/>
      <c r="C39" s="4" t="s">
        <v>649</v>
      </c>
      <c r="D39" s="4"/>
      <c r="F39" s="4"/>
      <c r="H39" s="4"/>
      <c r="I39" s="4"/>
      <c r="K39" s="4"/>
      <c r="L39" s="4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ht="12.75">
      <c r="A40" s="42"/>
      <c r="C40" s="4" t="s">
        <v>403</v>
      </c>
      <c r="D40" s="4"/>
      <c r="F40" s="4"/>
      <c r="H40" s="4"/>
      <c r="I40" s="4"/>
      <c r="K40" s="4"/>
      <c r="L40" s="4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ht="12.75">
      <c r="A41" s="42"/>
      <c r="C41" s="4" t="s">
        <v>521</v>
      </c>
      <c r="D41" s="4"/>
      <c r="F41" s="4"/>
      <c r="H41" s="4"/>
      <c r="I41" s="4"/>
      <c r="K41" s="4"/>
      <c r="L41" s="136"/>
      <c r="M41" s="208"/>
      <c r="N41" s="33"/>
      <c r="O41" s="198"/>
      <c r="P41" s="198"/>
      <c r="Q41" s="198"/>
      <c r="R41" s="198"/>
      <c r="S41" s="198"/>
      <c r="T41" s="198"/>
      <c r="U41" s="198"/>
      <c r="V41" s="33"/>
      <c r="W41" s="33"/>
      <c r="AA41" s="33"/>
      <c r="AB41" s="198"/>
      <c r="AC41" s="198"/>
      <c r="AD41" s="198"/>
      <c r="AE41" s="198"/>
      <c r="AF41" s="198"/>
      <c r="AG41" s="198"/>
      <c r="AH41" s="198"/>
      <c r="AI41" s="33"/>
      <c r="AJ41" s="33"/>
    </row>
    <row r="42" spans="1:36" ht="12.75">
      <c r="A42" s="42"/>
      <c r="C42" s="8" t="s">
        <v>477</v>
      </c>
      <c r="D42" s="8"/>
      <c r="E42" s="328"/>
      <c r="F42" s="8"/>
      <c r="G42" s="313"/>
      <c r="H42" s="8"/>
      <c r="I42" s="8"/>
      <c r="J42" s="299"/>
      <c r="K42" s="4"/>
      <c r="L42" s="136"/>
      <c r="M42" s="208"/>
      <c r="N42" s="33"/>
      <c r="O42" s="198"/>
      <c r="P42" s="198"/>
      <c r="Q42" s="198"/>
      <c r="R42" s="198"/>
      <c r="S42" s="198"/>
      <c r="T42" s="198"/>
      <c r="U42" s="198"/>
      <c r="V42" s="33"/>
      <c r="W42" s="33"/>
      <c r="AA42" s="33"/>
      <c r="AB42" s="198"/>
      <c r="AC42" s="198"/>
      <c r="AD42" s="198"/>
      <c r="AE42" s="198"/>
      <c r="AF42" s="198"/>
      <c r="AG42" s="198"/>
      <c r="AH42" s="198"/>
      <c r="AI42" s="33"/>
      <c r="AJ42" s="33"/>
    </row>
    <row r="43" spans="1:36" ht="12.75">
      <c r="A43" s="42"/>
      <c r="C43" s="8" t="s">
        <v>522</v>
      </c>
      <c r="D43" s="8"/>
      <c r="E43" s="328">
        <f>95.16*0.2</f>
        <v>19.032</v>
      </c>
      <c r="F43" s="8"/>
      <c r="G43" s="313"/>
      <c r="H43" s="8"/>
      <c r="I43" s="8"/>
      <c r="J43" s="299"/>
      <c r="K43" s="4"/>
      <c r="L43" s="136"/>
      <c r="M43" s="208"/>
      <c r="N43" s="33"/>
      <c r="O43" s="198"/>
      <c r="P43" s="198"/>
      <c r="Q43" s="198"/>
      <c r="R43" s="198"/>
      <c r="S43" s="198"/>
      <c r="T43" s="198"/>
      <c r="U43" s="198"/>
      <c r="V43" s="33"/>
      <c r="W43" s="33"/>
      <c r="AA43" s="33"/>
      <c r="AB43" s="198"/>
      <c r="AC43" s="198"/>
      <c r="AD43" s="198"/>
      <c r="AE43" s="198"/>
      <c r="AF43" s="198"/>
      <c r="AG43" s="198"/>
      <c r="AH43" s="198"/>
      <c r="AI43" s="33"/>
      <c r="AJ43" s="33"/>
    </row>
    <row r="44" spans="1:36" ht="12.75">
      <c r="A44" s="42"/>
      <c r="C44" s="8"/>
      <c r="D44" s="8"/>
      <c r="E44" s="328"/>
      <c r="F44" s="8"/>
      <c r="G44" s="313"/>
      <c r="H44" s="8"/>
      <c r="I44" s="8"/>
      <c r="J44" s="299"/>
      <c r="K44" s="4"/>
      <c r="L44" s="4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ht="12.75">
      <c r="A45" s="42"/>
      <c r="C45" s="4" t="s">
        <v>146</v>
      </c>
      <c r="D45" s="4"/>
      <c r="E45" s="324">
        <f>SUM(E43:E44)</f>
        <v>19.032</v>
      </c>
      <c r="F45" s="4"/>
      <c r="H45" s="4"/>
      <c r="I45" s="4"/>
      <c r="J45" s="304">
        <f>E45*G45</f>
        <v>0</v>
      </c>
      <c r="K45" s="4"/>
      <c r="L45" s="183"/>
      <c r="M45" s="208"/>
      <c r="W45" s="33"/>
      <c r="AJ45" s="33"/>
    </row>
    <row r="46" spans="1:36" ht="12.75">
      <c r="A46" s="42"/>
      <c r="K46" s="4"/>
      <c r="L46" s="183"/>
      <c r="M46" s="208"/>
      <c r="N46" s="33"/>
      <c r="O46" s="33"/>
      <c r="P46" s="33"/>
      <c r="Q46" s="33"/>
      <c r="R46" s="33"/>
      <c r="S46" s="33"/>
      <c r="T46" s="33"/>
      <c r="U46" s="33"/>
      <c r="V46" s="33"/>
      <c r="W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ht="12.75">
      <c r="A47" s="4"/>
      <c r="C47" s="4"/>
      <c r="D47" s="4"/>
      <c r="F47" s="4"/>
      <c r="H47" s="4"/>
      <c r="I47" s="4"/>
      <c r="K47" s="4"/>
      <c r="L47" s="142"/>
      <c r="M47" s="210"/>
      <c r="N47" s="33"/>
      <c r="O47" s="33"/>
      <c r="P47" s="33"/>
      <c r="Q47" s="33"/>
      <c r="R47" s="33"/>
      <c r="S47" s="33"/>
      <c r="T47" s="33"/>
      <c r="U47" s="33"/>
      <c r="V47" s="33"/>
      <c r="W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1:36" ht="12.75">
      <c r="A48" s="4"/>
      <c r="B48" t="s">
        <v>136</v>
      </c>
      <c r="C48" s="4" t="s">
        <v>754</v>
      </c>
      <c r="D48" s="4"/>
      <c r="F48" s="4"/>
      <c r="H48" s="4"/>
      <c r="I48" s="4"/>
      <c r="K48" s="4"/>
      <c r="L48" s="142"/>
      <c r="M48" s="210"/>
      <c r="N48" s="33"/>
      <c r="O48" s="33"/>
      <c r="P48" s="33"/>
      <c r="Q48" s="33"/>
      <c r="R48" s="33"/>
      <c r="S48" s="33"/>
      <c r="T48" s="33"/>
      <c r="U48" s="33"/>
      <c r="V48" s="33"/>
      <c r="W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36" ht="12.75">
      <c r="A49" s="4"/>
      <c r="C49" s="6" t="s">
        <v>471</v>
      </c>
      <c r="D49" s="6"/>
      <c r="E49" s="323"/>
      <c r="F49" s="6"/>
      <c r="G49" s="308"/>
      <c r="H49" s="6"/>
      <c r="I49" s="6"/>
      <c r="K49" s="4"/>
      <c r="L49" s="142"/>
      <c r="M49" s="210"/>
      <c r="N49" s="33"/>
      <c r="O49" s="33"/>
      <c r="P49" s="33"/>
      <c r="Q49" s="33"/>
      <c r="R49" s="33"/>
      <c r="S49" s="33"/>
      <c r="T49" s="33"/>
      <c r="U49" s="33"/>
      <c r="V49" s="33"/>
      <c r="W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ht="12.75">
      <c r="A50" s="4"/>
      <c r="C50" s="6" t="s">
        <v>472</v>
      </c>
      <c r="D50" s="6"/>
      <c r="E50" s="323"/>
      <c r="F50" s="6"/>
      <c r="G50" s="308"/>
      <c r="H50" s="6"/>
      <c r="I50" s="6"/>
      <c r="J50" s="299"/>
      <c r="K50" s="6"/>
      <c r="L50" s="142"/>
      <c r="M50" s="210"/>
      <c r="N50" s="33"/>
      <c r="O50" s="33"/>
      <c r="P50" s="33"/>
      <c r="Q50" s="33"/>
      <c r="R50" s="33"/>
      <c r="S50" s="33"/>
      <c r="T50" s="33"/>
      <c r="U50" s="33"/>
      <c r="V50" s="33"/>
      <c r="W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ht="12.75">
      <c r="A51" s="4"/>
      <c r="C51" s="6" t="s">
        <v>523</v>
      </c>
      <c r="D51" s="6"/>
      <c r="E51" s="323"/>
      <c r="F51" s="6"/>
      <c r="G51" s="308"/>
      <c r="H51" s="6"/>
      <c r="I51" s="6"/>
      <c r="J51" s="299"/>
      <c r="K51" s="6"/>
      <c r="L51" s="142"/>
      <c r="M51" s="210"/>
      <c r="N51" s="33"/>
      <c r="O51" s="33"/>
      <c r="P51" s="33"/>
      <c r="Q51" s="33"/>
      <c r="R51" s="33"/>
      <c r="S51" s="33"/>
      <c r="T51" s="33"/>
      <c r="U51" s="33"/>
      <c r="V51" s="33"/>
      <c r="W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ht="12.75">
      <c r="A52" s="4"/>
      <c r="C52" s="6" t="s">
        <v>260</v>
      </c>
      <c r="D52" s="6"/>
      <c r="E52" s="323"/>
      <c r="F52" s="6"/>
      <c r="G52" s="308"/>
      <c r="H52" s="6"/>
      <c r="I52" s="6"/>
      <c r="J52" s="299"/>
      <c r="K52" s="6"/>
      <c r="L52" s="142"/>
      <c r="M52" s="210"/>
      <c r="N52" s="33"/>
      <c r="O52" s="33"/>
      <c r="P52" s="33"/>
      <c r="Q52" s="33"/>
      <c r="R52" s="33"/>
      <c r="S52" s="33"/>
      <c r="T52" s="33"/>
      <c r="U52" s="33"/>
      <c r="V52" s="33"/>
      <c r="W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36" ht="12.75">
      <c r="A53" s="4"/>
      <c r="C53" s="4" t="s">
        <v>478</v>
      </c>
      <c r="D53" s="4"/>
      <c r="F53" s="4"/>
      <c r="H53" s="4"/>
      <c r="I53" s="4"/>
      <c r="K53" s="4"/>
      <c r="L53" s="142"/>
      <c r="M53" s="210"/>
      <c r="N53" s="33"/>
      <c r="O53" s="33"/>
      <c r="P53" s="33"/>
      <c r="Q53" s="33"/>
      <c r="R53" s="33"/>
      <c r="S53" s="33"/>
      <c r="T53" s="33"/>
      <c r="U53" s="33"/>
      <c r="V53" s="33"/>
      <c r="W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ht="12.75">
      <c r="A54" s="4"/>
      <c r="C54" s="4"/>
      <c r="D54" s="4"/>
      <c r="F54" s="4"/>
      <c r="H54" s="4"/>
      <c r="I54" s="4"/>
      <c r="K54" s="4"/>
      <c r="L54" s="6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ht="12.75">
      <c r="A55" s="4"/>
      <c r="C55" s="4" t="s">
        <v>112</v>
      </c>
      <c r="D55" s="4"/>
      <c r="E55" s="324">
        <v>1</v>
      </c>
      <c r="F55" s="4"/>
      <c r="H55" s="4"/>
      <c r="I55" s="4"/>
      <c r="J55" s="299">
        <f>E55*G55</f>
        <v>0</v>
      </c>
      <c r="K55" s="4"/>
      <c r="L55" s="6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ht="12.75">
      <c r="A56" s="4"/>
      <c r="C56" s="4"/>
      <c r="D56" s="4"/>
      <c r="F56" s="4"/>
      <c r="H56" s="4"/>
      <c r="I56" s="4"/>
      <c r="K56" s="4"/>
      <c r="L56" s="6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ht="12.75">
      <c r="A57" s="4"/>
      <c r="B57" t="s">
        <v>156</v>
      </c>
      <c r="C57" s="4" t="s">
        <v>354</v>
      </c>
      <c r="D57" s="4"/>
      <c r="F57" s="4"/>
      <c r="H57" s="4"/>
      <c r="I57" s="4"/>
      <c r="K57" s="4"/>
      <c r="L57" s="116"/>
      <c r="M57" s="117"/>
      <c r="N57" s="33"/>
      <c r="O57" s="33"/>
      <c r="P57" s="33"/>
      <c r="Q57" s="33"/>
      <c r="R57" s="33"/>
      <c r="S57" s="33"/>
      <c r="T57" s="33"/>
      <c r="U57" s="33"/>
      <c r="V57" s="33"/>
      <c r="W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ht="12.75">
      <c r="A58" s="4"/>
      <c r="C58" s="4" t="s">
        <v>755</v>
      </c>
      <c r="D58" s="4"/>
      <c r="F58" s="4"/>
      <c r="H58" s="4"/>
      <c r="I58" s="4"/>
      <c r="K58" s="4"/>
      <c r="L58" s="116"/>
      <c r="M58" s="117"/>
      <c r="N58" s="33"/>
      <c r="O58" s="33"/>
      <c r="P58" s="33"/>
      <c r="Q58" s="33"/>
      <c r="R58" s="33"/>
      <c r="S58" s="33"/>
      <c r="T58" s="33"/>
      <c r="U58" s="33"/>
      <c r="V58" s="33"/>
      <c r="W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ht="12.75">
      <c r="A59" s="4"/>
      <c r="C59" s="4" t="s">
        <v>756</v>
      </c>
      <c r="D59" s="4"/>
      <c r="F59" s="4"/>
      <c r="H59" s="4"/>
      <c r="I59" s="4"/>
      <c r="K59" s="4"/>
      <c r="L59" s="116"/>
      <c r="M59" s="117"/>
      <c r="N59" s="33"/>
      <c r="O59" s="33"/>
      <c r="P59" s="33"/>
      <c r="Q59" s="33"/>
      <c r="R59" s="33"/>
      <c r="S59" s="33"/>
      <c r="T59" s="33"/>
      <c r="U59" s="33"/>
      <c r="V59" s="33"/>
      <c r="W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ht="12.75">
      <c r="A60" s="4"/>
      <c r="C60" s="4" t="s">
        <v>480</v>
      </c>
      <c r="D60" s="4"/>
      <c r="E60" s="324">
        <f>3*0.6</f>
        <v>1.7999999999999998</v>
      </c>
      <c r="F60" s="4"/>
      <c r="H60" s="4"/>
      <c r="I60" s="4"/>
      <c r="K60" s="4"/>
      <c r="L60" s="105"/>
      <c r="M60" s="220"/>
      <c r="N60" s="33"/>
      <c r="O60" s="33"/>
      <c r="P60" s="33"/>
      <c r="Q60" s="33"/>
      <c r="R60" s="33"/>
      <c r="S60" s="33"/>
      <c r="T60" s="33"/>
      <c r="U60" s="33"/>
      <c r="V60" s="33"/>
      <c r="W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ht="12.75">
      <c r="A61" s="4"/>
      <c r="C61" s="4"/>
      <c r="D61" s="4"/>
      <c r="F61" s="4"/>
      <c r="H61" s="4"/>
      <c r="I61" s="4"/>
      <c r="K61" s="4"/>
      <c r="L61" s="116"/>
      <c r="M61" s="117"/>
      <c r="N61" s="33"/>
      <c r="O61" s="33"/>
      <c r="P61" s="33"/>
      <c r="Q61" s="33"/>
      <c r="R61" s="33"/>
      <c r="S61" s="33"/>
      <c r="T61" s="33"/>
      <c r="U61" s="33"/>
      <c r="V61" s="33"/>
      <c r="W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ht="12.75">
      <c r="A62" s="4"/>
      <c r="C62" s="4" t="s">
        <v>138</v>
      </c>
      <c r="D62" s="4"/>
      <c r="E62" s="324">
        <v>1.8</v>
      </c>
      <c r="F62" s="4"/>
      <c r="H62" s="4"/>
      <c r="I62" s="4"/>
      <c r="J62" s="299">
        <f>E62*G62</f>
        <v>0</v>
      </c>
      <c r="K62" s="4"/>
      <c r="L62" s="116"/>
      <c r="M62" s="117"/>
      <c r="N62" s="33"/>
      <c r="O62" s="33"/>
      <c r="P62" s="33"/>
      <c r="Q62" s="33"/>
      <c r="R62" s="33"/>
      <c r="S62" s="33"/>
      <c r="T62" s="33"/>
      <c r="U62" s="33"/>
      <c r="V62" s="33"/>
      <c r="W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ht="12.75">
      <c r="A63" s="4"/>
      <c r="C63" s="4"/>
      <c r="D63" s="4"/>
      <c r="F63" s="4"/>
      <c r="H63" s="4"/>
      <c r="I63" s="4"/>
      <c r="K63" s="4"/>
      <c r="L63" s="116"/>
      <c r="M63" s="117"/>
      <c r="N63" s="33"/>
      <c r="O63" s="33"/>
      <c r="P63" s="33"/>
      <c r="Q63" s="33"/>
      <c r="R63" s="33"/>
      <c r="S63" s="33"/>
      <c r="T63" s="33"/>
      <c r="U63" s="33"/>
      <c r="V63" s="33"/>
      <c r="W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ht="12.75">
      <c r="A64" s="4"/>
      <c r="B64" t="s">
        <v>157</v>
      </c>
      <c r="C64" s="4" t="s">
        <v>365</v>
      </c>
      <c r="D64" s="4"/>
      <c r="F64" s="4"/>
      <c r="H64" s="4"/>
      <c r="I64" s="4"/>
      <c r="K64" s="4"/>
      <c r="L64" s="116"/>
      <c r="M64" s="117"/>
      <c r="N64" s="33"/>
      <c r="O64" s="33"/>
      <c r="P64" s="33"/>
      <c r="Q64" s="33"/>
      <c r="R64" s="33"/>
      <c r="S64" s="33"/>
      <c r="T64" s="33"/>
      <c r="U64" s="33"/>
      <c r="V64" s="33"/>
      <c r="W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 ht="12.75">
      <c r="A65" s="4"/>
      <c r="C65" s="4"/>
      <c r="D65" s="4"/>
      <c r="F65" s="4"/>
      <c r="H65" s="4"/>
      <c r="I65" s="4"/>
      <c r="K65" s="4"/>
      <c r="L65" s="116"/>
      <c r="M65" s="117"/>
      <c r="N65" s="33"/>
      <c r="O65" s="33"/>
      <c r="Q65" s="221"/>
      <c r="R65" s="198"/>
      <c r="S65" s="198"/>
      <c r="T65" s="198"/>
      <c r="U65" s="198"/>
      <c r="V65" s="33"/>
      <c r="W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ht="12.75">
      <c r="A66" s="4"/>
      <c r="C66" s="4" t="s">
        <v>140</v>
      </c>
      <c r="D66" s="4"/>
      <c r="E66" s="324">
        <v>3.8</v>
      </c>
      <c r="F66" s="4"/>
      <c r="H66" s="4"/>
      <c r="I66" s="4"/>
      <c r="J66" s="299">
        <f>E66*G66</f>
        <v>0</v>
      </c>
      <c r="K66" s="4"/>
      <c r="L66" s="116"/>
      <c r="M66" s="117"/>
      <c r="N66" s="33"/>
      <c r="O66" s="33"/>
      <c r="Q66" s="221"/>
      <c r="R66" s="198"/>
      <c r="S66" s="198"/>
      <c r="T66" s="198"/>
      <c r="U66" s="198"/>
      <c r="V66" s="33"/>
      <c r="W66" s="33"/>
      <c r="AA66" s="33"/>
      <c r="AB66" s="33"/>
      <c r="AD66" s="221"/>
      <c r="AE66" s="198"/>
      <c r="AF66" s="198"/>
      <c r="AG66" s="198"/>
      <c r="AH66" s="198"/>
      <c r="AI66" s="33"/>
      <c r="AJ66" s="33"/>
    </row>
    <row r="67" spans="1:36" ht="12.75">
      <c r="A67" s="4"/>
      <c r="C67" s="4"/>
      <c r="D67" s="4"/>
      <c r="F67" s="4"/>
      <c r="H67" s="4"/>
      <c r="I67" s="4"/>
      <c r="K67" s="4"/>
      <c r="L67" s="9"/>
      <c r="M67" s="71"/>
      <c r="N67" s="33"/>
      <c r="O67" s="33"/>
      <c r="P67" s="33"/>
      <c r="Q67" s="221"/>
      <c r="V67" s="33"/>
      <c r="W67" s="33"/>
      <c r="AA67" s="33"/>
      <c r="AB67" s="33"/>
      <c r="AD67" s="221"/>
      <c r="AE67" s="198"/>
      <c r="AF67" s="198"/>
      <c r="AG67" s="198"/>
      <c r="AH67" s="198"/>
      <c r="AI67" s="33"/>
      <c r="AJ67" s="33"/>
    </row>
    <row r="68" spans="1:38" ht="19.5" customHeight="1">
      <c r="A68" s="4"/>
      <c r="B68" t="s">
        <v>142</v>
      </c>
      <c r="C68" s="278" t="s">
        <v>369</v>
      </c>
      <c r="D68" s="278"/>
      <c r="E68" s="329"/>
      <c r="F68" s="278"/>
      <c r="G68" s="314"/>
      <c r="H68" s="278"/>
      <c r="I68" s="278"/>
      <c r="J68" s="298"/>
      <c r="K68" s="279"/>
      <c r="L68" s="280"/>
      <c r="M68" s="281"/>
      <c r="N68" s="33"/>
      <c r="O68" s="33"/>
      <c r="P68" s="33"/>
      <c r="Q68" s="33"/>
      <c r="R68" s="33"/>
      <c r="S68" s="33"/>
      <c r="T68" s="33"/>
      <c r="U68" s="33"/>
      <c r="V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L68" s="3"/>
    </row>
    <row r="69" spans="1:36" ht="12.75">
      <c r="A69" s="4"/>
      <c r="C69" s="278" t="s">
        <v>524</v>
      </c>
      <c r="D69" s="278"/>
      <c r="E69" s="329"/>
      <c r="F69" s="278"/>
      <c r="G69" s="314"/>
      <c r="H69" s="278"/>
      <c r="I69" s="278"/>
      <c r="J69" s="298"/>
      <c r="K69" s="279"/>
      <c r="L69" s="280"/>
      <c r="M69" s="281"/>
      <c r="N69" s="33"/>
      <c r="O69" s="33"/>
      <c r="P69" s="33"/>
      <c r="Q69" s="33"/>
      <c r="R69" s="33"/>
      <c r="S69" s="33"/>
      <c r="T69" s="33"/>
      <c r="U69" s="33"/>
      <c r="V69" s="33"/>
      <c r="W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36" ht="12.75">
      <c r="A70" s="4"/>
      <c r="C70" s="278" t="s">
        <v>380</v>
      </c>
      <c r="D70" s="278"/>
      <c r="E70" s="329"/>
      <c r="F70" s="278"/>
      <c r="G70" s="314"/>
      <c r="H70" s="278"/>
      <c r="I70" s="278"/>
      <c r="J70" s="298"/>
      <c r="K70" s="279"/>
      <c r="L70" s="280"/>
      <c r="M70" s="281"/>
      <c r="N70" s="33"/>
      <c r="O70" s="33"/>
      <c r="P70" s="33"/>
      <c r="Q70" s="33"/>
      <c r="R70" s="33"/>
      <c r="S70" s="33"/>
      <c r="T70" s="33"/>
      <c r="U70" s="33"/>
      <c r="V70" s="33"/>
      <c r="W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ht="12.75">
      <c r="A71" s="4"/>
      <c r="C71" s="282" t="s">
        <v>525</v>
      </c>
      <c r="D71" s="282"/>
      <c r="E71" s="330"/>
      <c r="F71" s="282"/>
      <c r="G71" s="315"/>
      <c r="H71" s="278"/>
      <c r="I71" s="278"/>
      <c r="J71" s="298"/>
      <c r="K71" s="279"/>
      <c r="L71" s="280"/>
      <c r="M71" s="281"/>
      <c r="N71" s="33"/>
      <c r="O71" s="33"/>
      <c r="P71" s="33"/>
      <c r="Q71" s="33"/>
      <c r="R71" s="33"/>
      <c r="S71" s="33"/>
      <c r="T71" s="33"/>
      <c r="U71" s="33"/>
      <c r="V71" s="33"/>
      <c r="W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6" ht="12.75">
      <c r="A72" s="4"/>
      <c r="C72" s="282" t="s">
        <v>382</v>
      </c>
      <c r="D72" s="282"/>
      <c r="E72" s="330"/>
      <c r="F72" s="282"/>
      <c r="G72" s="315"/>
      <c r="H72" s="278"/>
      <c r="I72" s="278"/>
      <c r="J72" s="298"/>
      <c r="K72" s="279"/>
      <c r="L72" s="280"/>
      <c r="M72" s="281"/>
      <c r="N72" s="33"/>
      <c r="O72" s="33"/>
      <c r="P72" s="33"/>
      <c r="Q72" s="33"/>
      <c r="R72" s="33"/>
      <c r="S72" s="33"/>
      <c r="T72" s="33"/>
      <c r="U72" s="33"/>
      <c r="V72" s="33"/>
      <c r="W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ht="12.75">
      <c r="A73" s="4"/>
      <c r="C73" s="282"/>
      <c r="D73" s="282"/>
      <c r="E73" s="330"/>
      <c r="F73" s="282"/>
      <c r="G73" s="315"/>
      <c r="H73" s="282"/>
      <c r="I73" s="282"/>
      <c r="J73" s="305"/>
      <c r="K73" s="279"/>
      <c r="L73" s="280"/>
      <c r="M73" s="281"/>
      <c r="N73" s="33"/>
      <c r="O73" s="33"/>
      <c r="P73" s="33"/>
      <c r="Q73" s="33"/>
      <c r="R73" s="33"/>
      <c r="S73" s="33"/>
      <c r="T73" s="33"/>
      <c r="U73" s="33"/>
      <c r="V73" s="33"/>
      <c r="W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:36" ht="12.75">
      <c r="A74" s="4"/>
      <c r="C74" s="278" t="s">
        <v>138</v>
      </c>
      <c r="D74" s="278"/>
      <c r="E74" s="324">
        <v>86.51</v>
      </c>
      <c r="F74" s="278"/>
      <c r="G74" s="314"/>
      <c r="H74" s="278"/>
      <c r="I74" s="278"/>
      <c r="J74" s="298">
        <f>E74*G74</f>
        <v>0</v>
      </c>
      <c r="K74" s="279"/>
      <c r="L74" s="283"/>
      <c r="M74" s="284"/>
      <c r="N74" s="33"/>
      <c r="O74" s="33"/>
      <c r="P74" s="33"/>
      <c r="Q74" s="33"/>
      <c r="R74" s="33"/>
      <c r="S74" s="33"/>
      <c r="T74" s="33"/>
      <c r="U74" s="33"/>
      <c r="V74" s="33"/>
      <c r="W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:36" ht="12.75">
      <c r="A75" s="4"/>
      <c r="C75" s="278"/>
      <c r="D75" s="278"/>
      <c r="E75" s="329"/>
      <c r="F75" s="278"/>
      <c r="G75" s="314"/>
      <c r="H75" s="278"/>
      <c r="I75" s="278"/>
      <c r="J75" s="298"/>
      <c r="K75" s="279"/>
      <c r="L75" s="283"/>
      <c r="M75" s="284"/>
      <c r="N75" s="33"/>
      <c r="O75" s="33"/>
      <c r="P75" s="33"/>
      <c r="Q75" s="33"/>
      <c r="R75" s="33"/>
      <c r="S75" s="33"/>
      <c r="T75" s="33"/>
      <c r="U75" s="33"/>
      <c r="V75" s="33"/>
      <c r="W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1:36" ht="15.75" customHeight="1">
      <c r="A76" s="6"/>
      <c r="B76" t="s">
        <v>143</v>
      </c>
      <c r="C76" s="285" t="s">
        <v>481</v>
      </c>
      <c r="D76" s="286"/>
      <c r="E76" s="331"/>
      <c r="F76" s="286"/>
      <c r="G76" s="316"/>
      <c r="H76" s="281"/>
      <c r="I76" s="281"/>
      <c r="J76" s="305"/>
      <c r="K76" s="280"/>
      <c r="L76" s="283"/>
      <c r="M76" s="284"/>
      <c r="N76" s="33"/>
      <c r="O76" s="33"/>
      <c r="P76" s="33"/>
      <c r="Q76" s="33"/>
      <c r="R76" s="33"/>
      <c r="S76" s="33"/>
      <c r="T76" s="33"/>
      <c r="U76" s="33"/>
      <c r="V76" s="33"/>
      <c r="W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8" spans="1:36" ht="15.75" customHeight="1">
      <c r="A78" s="6"/>
      <c r="C78" s="285">
        <f>14.35+3.75+24.71+3.32</f>
        <v>46.13</v>
      </c>
      <c r="D78" s="286"/>
      <c r="E78" s="331"/>
      <c r="F78" s="286"/>
      <c r="G78" s="316"/>
      <c r="H78" s="281"/>
      <c r="I78" s="281"/>
      <c r="J78" s="305"/>
      <c r="K78" s="280"/>
      <c r="L78" s="283"/>
      <c r="M78" s="284"/>
      <c r="N78" s="33"/>
      <c r="O78" s="33"/>
      <c r="P78" s="33"/>
      <c r="Q78" s="33"/>
      <c r="R78" s="33"/>
      <c r="S78" s="33"/>
      <c r="T78" s="33"/>
      <c r="U78" s="33"/>
      <c r="V78" s="33"/>
      <c r="W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:36" ht="18">
      <c r="A79" s="6"/>
      <c r="C79" s="320" t="s">
        <v>370</v>
      </c>
      <c r="D79" s="288"/>
      <c r="E79" s="332">
        <v>46.13</v>
      </c>
      <c r="F79" s="289"/>
      <c r="G79" s="297"/>
      <c r="H79" s="281"/>
      <c r="I79" s="281"/>
      <c r="J79" s="305">
        <f>E79*G79</f>
        <v>0</v>
      </c>
      <c r="K79" s="280"/>
      <c r="L79" s="283"/>
      <c r="M79" s="284"/>
      <c r="N79" s="33"/>
      <c r="O79" s="33"/>
      <c r="P79" s="33"/>
      <c r="Q79" s="33"/>
      <c r="R79" s="33"/>
      <c r="S79" s="33"/>
      <c r="T79" s="33"/>
      <c r="U79" s="33"/>
      <c r="V79" s="33"/>
      <c r="W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:36" ht="16.5">
      <c r="A80" s="6"/>
      <c r="C80" s="287"/>
      <c r="D80" s="288"/>
      <c r="E80" s="332"/>
      <c r="F80" s="289"/>
      <c r="G80" s="297"/>
      <c r="H80" s="281"/>
      <c r="I80" s="281"/>
      <c r="J80" s="305"/>
      <c r="K80" s="280"/>
      <c r="L80" s="283"/>
      <c r="M80" s="284"/>
      <c r="N80" s="33"/>
      <c r="O80" s="33"/>
      <c r="P80" s="33"/>
      <c r="Q80" s="33"/>
      <c r="R80" s="33"/>
      <c r="S80" s="33"/>
      <c r="T80" s="33"/>
      <c r="U80" s="33"/>
      <c r="V80" s="33"/>
      <c r="W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ht="15.75">
      <c r="A81" s="6"/>
      <c r="B81" t="s">
        <v>144</v>
      </c>
      <c r="C81" s="290" t="s">
        <v>526</v>
      </c>
      <c r="D81" s="291"/>
      <c r="E81" s="333"/>
      <c r="F81" s="291"/>
      <c r="G81" s="317"/>
      <c r="H81" s="281"/>
      <c r="I81" s="281"/>
      <c r="J81" s="305"/>
      <c r="K81" s="280"/>
      <c r="L81" s="283"/>
      <c r="M81" s="284"/>
      <c r="N81" s="237"/>
      <c r="O81" s="33"/>
      <c r="P81" s="33"/>
      <c r="Q81" s="33"/>
      <c r="R81" s="33"/>
      <c r="S81" s="33"/>
      <c r="T81" s="33"/>
      <c r="U81" s="33"/>
      <c r="V81" s="33"/>
      <c r="W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:36" ht="15.75">
      <c r="A82" s="6"/>
      <c r="C82" s="290"/>
      <c r="D82" s="291"/>
      <c r="E82" s="333"/>
      <c r="F82" s="291"/>
      <c r="G82" s="317"/>
      <c r="H82" s="281"/>
      <c r="I82" s="281"/>
      <c r="J82" s="305"/>
      <c r="K82" s="280"/>
      <c r="L82" s="283"/>
      <c r="M82" s="284"/>
      <c r="N82" s="237"/>
      <c r="O82" s="33"/>
      <c r="P82" s="33"/>
      <c r="Q82" s="33"/>
      <c r="R82" s="33"/>
      <c r="S82" s="33"/>
      <c r="T82" s="33"/>
      <c r="U82" s="33"/>
      <c r="V82" s="33"/>
      <c r="W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1:36" ht="15.75">
      <c r="A83" s="6"/>
      <c r="C83" s="290">
        <f>24.76+3.48+3.42</f>
        <v>31.660000000000004</v>
      </c>
      <c r="D83" s="291"/>
      <c r="E83" s="333"/>
      <c r="F83" s="291"/>
      <c r="G83" s="317"/>
      <c r="H83" s="281"/>
      <c r="I83" s="281"/>
      <c r="J83" s="305"/>
      <c r="K83" s="280"/>
      <c r="L83" s="283"/>
      <c r="M83" s="284"/>
      <c r="N83" s="237"/>
      <c r="O83" s="33"/>
      <c r="P83" s="33"/>
      <c r="Q83" s="33"/>
      <c r="R83" s="33"/>
      <c r="S83" s="33"/>
      <c r="T83" s="33"/>
      <c r="U83" s="33"/>
      <c r="V83" s="33"/>
      <c r="W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:36" ht="15.75">
      <c r="A84" s="6"/>
      <c r="C84" s="290"/>
      <c r="D84" s="291"/>
      <c r="E84" s="333"/>
      <c r="F84" s="291"/>
      <c r="G84" s="317"/>
      <c r="H84" s="281"/>
      <c r="I84" s="281"/>
      <c r="J84" s="305"/>
      <c r="K84" s="280"/>
      <c r="L84" s="283"/>
      <c r="M84" s="284"/>
      <c r="N84" s="237"/>
      <c r="O84" s="33"/>
      <c r="P84" s="33"/>
      <c r="Q84" s="33"/>
      <c r="R84" s="33"/>
      <c r="S84" s="33"/>
      <c r="T84" s="33"/>
      <c r="U84" s="33"/>
      <c r="V84" s="33"/>
      <c r="W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:36" ht="18">
      <c r="A85" s="6"/>
      <c r="C85" s="321" t="s">
        <v>370</v>
      </c>
      <c r="D85" s="292"/>
      <c r="E85" s="334">
        <f>C83</f>
        <v>31.660000000000004</v>
      </c>
      <c r="F85" s="289"/>
      <c r="G85" s="297"/>
      <c r="H85" s="281"/>
      <c r="I85" s="281"/>
      <c r="J85" s="305">
        <f>E85*G85</f>
        <v>0</v>
      </c>
      <c r="K85" s="280"/>
      <c r="L85" s="283"/>
      <c r="M85" s="284"/>
      <c r="N85" s="33"/>
      <c r="O85" s="33"/>
      <c r="P85" s="33"/>
      <c r="Q85" s="33"/>
      <c r="R85" s="33"/>
      <c r="S85" s="33"/>
      <c r="T85" s="33"/>
      <c r="U85" s="33"/>
      <c r="V85" s="33"/>
      <c r="W85" s="33"/>
      <c r="AA85" s="237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:36" ht="16.5">
      <c r="A86" s="6"/>
      <c r="C86" s="321"/>
      <c r="D86" s="292"/>
      <c r="E86" s="334"/>
      <c r="F86" s="289"/>
      <c r="G86" s="297"/>
      <c r="H86" s="281"/>
      <c r="I86" s="281"/>
      <c r="J86" s="305"/>
      <c r="K86" s="280"/>
      <c r="L86" s="283"/>
      <c r="M86" s="284"/>
      <c r="N86" s="33"/>
      <c r="O86" s="33"/>
      <c r="P86" s="33"/>
      <c r="Q86" s="33"/>
      <c r="R86" s="33"/>
      <c r="S86" s="33"/>
      <c r="T86" s="33"/>
      <c r="U86" s="33"/>
      <c r="V86" s="33"/>
      <c r="W86" s="33"/>
      <c r="AA86" s="237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1:36" ht="12.75">
      <c r="A87" s="6"/>
      <c r="B87" t="s">
        <v>145</v>
      </c>
      <c r="C87" s="290" t="s">
        <v>364</v>
      </c>
      <c r="D87" s="291"/>
      <c r="E87" s="333"/>
      <c r="F87" s="291"/>
      <c r="G87" s="317"/>
      <c r="H87" s="281"/>
      <c r="I87" s="286"/>
      <c r="J87" s="305"/>
      <c r="K87" s="280"/>
      <c r="L87" s="280"/>
      <c r="M87" s="281"/>
      <c r="N87" s="33"/>
      <c r="O87" s="33"/>
      <c r="P87" s="33"/>
      <c r="Q87" s="33"/>
      <c r="R87" s="33"/>
      <c r="S87" s="33"/>
      <c r="T87" s="33"/>
      <c r="U87" s="33"/>
      <c r="V87" s="33"/>
      <c r="W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1:36" ht="12.75">
      <c r="A88" s="6"/>
      <c r="C88" s="290"/>
      <c r="D88" s="291"/>
      <c r="E88" s="333"/>
      <c r="F88" s="291"/>
      <c r="G88" s="317"/>
      <c r="H88" s="281"/>
      <c r="I88" s="286"/>
      <c r="J88" s="305"/>
      <c r="K88" s="280"/>
      <c r="L88" s="280"/>
      <c r="M88" s="281"/>
      <c r="N88" s="33"/>
      <c r="O88" s="33"/>
      <c r="P88" s="33"/>
      <c r="Q88" s="33"/>
      <c r="R88" s="33"/>
      <c r="S88" s="33"/>
      <c r="T88" s="33"/>
      <c r="U88" s="33"/>
      <c r="V88" s="33"/>
      <c r="W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spans="1:36" ht="18">
      <c r="A89" s="6"/>
      <c r="C89" s="321" t="s">
        <v>371</v>
      </c>
      <c r="D89" s="292"/>
      <c r="E89" s="334">
        <v>86.51</v>
      </c>
      <c r="F89" s="293"/>
      <c r="G89" s="316"/>
      <c r="H89" s="281"/>
      <c r="I89" s="286"/>
      <c r="J89" s="305">
        <f>E89*G89</f>
        <v>0</v>
      </c>
      <c r="K89" s="280"/>
      <c r="L89" s="280"/>
      <c r="M89" s="281"/>
      <c r="N89" s="33"/>
      <c r="O89" s="33"/>
      <c r="P89" s="33"/>
      <c r="Q89" s="33"/>
      <c r="R89" s="33"/>
      <c r="S89" s="33"/>
      <c r="T89" s="33"/>
      <c r="U89" s="33"/>
      <c r="V89" s="33"/>
      <c r="W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1:36" ht="12.75">
      <c r="A90" s="6"/>
      <c r="C90" s="281"/>
      <c r="D90" s="281"/>
      <c r="E90" s="331"/>
      <c r="F90" s="281"/>
      <c r="G90" s="316"/>
      <c r="H90" s="281"/>
      <c r="I90" s="286"/>
      <c r="J90" s="305"/>
      <c r="K90" s="280"/>
      <c r="L90" s="280"/>
      <c r="M90" s="294"/>
      <c r="N90" s="33"/>
      <c r="O90" s="33"/>
      <c r="P90" s="33"/>
      <c r="Q90" s="33"/>
      <c r="R90" s="33"/>
      <c r="S90" s="33"/>
      <c r="T90" s="33"/>
      <c r="U90" s="33"/>
      <c r="V90" s="33"/>
      <c r="W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</row>
    <row r="91" spans="1:36" ht="12.75">
      <c r="A91" s="4"/>
      <c r="C91" s="278"/>
      <c r="D91" s="278"/>
      <c r="E91" s="329"/>
      <c r="F91" s="278"/>
      <c r="G91" s="314"/>
      <c r="H91" s="278"/>
      <c r="I91" s="295"/>
      <c r="J91" s="305"/>
      <c r="K91" s="279"/>
      <c r="L91" s="296"/>
      <c r="M91" s="281"/>
      <c r="N91" s="33"/>
      <c r="O91" s="198"/>
      <c r="P91" s="198"/>
      <c r="Q91" s="198"/>
      <c r="R91" s="198"/>
      <c r="S91" s="198"/>
      <c r="T91" s="33"/>
      <c r="U91" s="33"/>
      <c r="V91" s="33"/>
      <c r="W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</row>
    <row r="92" spans="1:36" ht="12.75">
      <c r="A92" s="4"/>
      <c r="B92" t="s">
        <v>139</v>
      </c>
      <c r="C92" s="278" t="s">
        <v>514</v>
      </c>
      <c r="D92" s="278"/>
      <c r="E92" s="329"/>
      <c r="F92" s="278"/>
      <c r="G92" s="314"/>
      <c r="H92" s="278"/>
      <c r="I92" s="295"/>
      <c r="J92" s="305"/>
      <c r="K92" s="279"/>
      <c r="L92" s="279"/>
      <c r="M92" s="281"/>
      <c r="N92" s="72"/>
      <c r="O92" s="33"/>
      <c r="P92" s="33"/>
      <c r="Q92" s="33"/>
      <c r="R92" s="33"/>
      <c r="S92" s="33"/>
      <c r="T92" s="33"/>
      <c r="U92" s="33"/>
      <c r="V92" s="33"/>
      <c r="W92" s="33"/>
      <c r="AA92" s="33"/>
      <c r="AB92" s="198"/>
      <c r="AC92" s="198"/>
      <c r="AD92" s="198"/>
      <c r="AE92" s="198"/>
      <c r="AF92" s="198"/>
      <c r="AG92" s="33"/>
      <c r="AH92" s="33"/>
      <c r="AI92" s="33"/>
      <c r="AJ92" s="33"/>
    </row>
    <row r="93" spans="1:36" ht="12.75">
      <c r="A93" s="4"/>
      <c r="C93" s="279" t="s">
        <v>196</v>
      </c>
      <c r="D93" s="279"/>
      <c r="E93" s="333"/>
      <c r="F93" s="279"/>
      <c r="G93" s="317"/>
      <c r="H93" s="279"/>
      <c r="I93" s="291"/>
      <c r="J93" s="306"/>
      <c r="K93" s="279"/>
      <c r="L93" s="283"/>
      <c r="M93" s="284"/>
      <c r="N93" s="33"/>
      <c r="O93" s="198"/>
      <c r="P93" s="198"/>
      <c r="Q93" s="198"/>
      <c r="R93" s="198"/>
      <c r="S93" s="198"/>
      <c r="T93" s="198"/>
      <c r="U93" s="198"/>
      <c r="V93" s="33"/>
      <c r="W93" s="33"/>
      <c r="AA93" s="72"/>
      <c r="AB93" s="33"/>
      <c r="AC93" s="33"/>
      <c r="AD93" s="33"/>
      <c r="AE93" s="33"/>
      <c r="AF93" s="33"/>
      <c r="AG93" s="33"/>
      <c r="AH93" s="33"/>
      <c r="AI93" s="33"/>
      <c r="AJ93" s="33"/>
    </row>
    <row r="94" spans="1:36" ht="12.75">
      <c r="A94" s="4"/>
      <c r="C94" s="4" t="s">
        <v>515</v>
      </c>
      <c r="D94" s="4"/>
      <c r="F94" s="4"/>
      <c r="H94" s="4"/>
      <c r="J94" s="299"/>
      <c r="K94" s="4"/>
      <c r="L94" s="116"/>
      <c r="M94" s="117"/>
      <c r="N94" s="33"/>
      <c r="O94" s="198"/>
      <c r="P94" s="198"/>
      <c r="Q94" s="198"/>
      <c r="R94" s="198"/>
      <c r="S94" s="198"/>
      <c r="T94" s="198"/>
      <c r="U94" s="198"/>
      <c r="V94" s="33"/>
      <c r="W94" s="33"/>
      <c r="AA94" s="33"/>
      <c r="AB94" s="198"/>
      <c r="AC94" s="198"/>
      <c r="AD94" s="198"/>
      <c r="AE94" s="198"/>
      <c r="AF94" s="198"/>
      <c r="AG94" s="198"/>
      <c r="AH94" s="198"/>
      <c r="AI94" s="33"/>
      <c r="AJ94" s="33"/>
    </row>
    <row r="95" spans="1:36" ht="12.75">
      <c r="A95" s="4"/>
      <c r="C95" s="4" t="s">
        <v>454</v>
      </c>
      <c r="D95" s="4"/>
      <c r="F95" s="4"/>
      <c r="H95" s="4"/>
      <c r="J95" s="299"/>
      <c r="K95" s="4"/>
      <c r="L95" s="9"/>
      <c r="M95" s="71"/>
      <c r="N95" s="33"/>
      <c r="O95" s="33"/>
      <c r="P95" s="33"/>
      <c r="Q95" s="33"/>
      <c r="R95" s="33"/>
      <c r="S95" s="33"/>
      <c r="T95" s="33"/>
      <c r="U95" s="33"/>
      <c r="V95" s="33"/>
      <c r="W95" s="33"/>
      <c r="AA95" s="33"/>
      <c r="AB95" s="198"/>
      <c r="AC95" s="198"/>
      <c r="AD95" s="198"/>
      <c r="AE95" s="198"/>
      <c r="AF95" s="198"/>
      <c r="AG95" s="198"/>
      <c r="AH95" s="198"/>
      <c r="AI95" s="33"/>
      <c r="AJ95" s="33"/>
    </row>
    <row r="96" spans="1:36" ht="12.75">
      <c r="A96" s="4"/>
      <c r="C96" s="4" t="s">
        <v>198</v>
      </c>
      <c r="D96" s="4"/>
      <c r="F96" s="4"/>
      <c r="H96" s="9"/>
      <c r="I96" s="20"/>
      <c r="J96" s="302"/>
      <c r="K96" s="4"/>
      <c r="L96" s="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</row>
    <row r="97" spans="1:36" ht="12.75">
      <c r="A97" s="4"/>
      <c r="C97" s="4"/>
      <c r="D97" s="4"/>
      <c r="F97" s="4"/>
      <c r="H97" s="9"/>
      <c r="I97" s="9"/>
      <c r="J97" s="302"/>
      <c r="K97" s="4"/>
      <c r="L97" s="6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</row>
    <row r="98" spans="1:36" ht="12.75">
      <c r="A98" s="4"/>
      <c r="C98" s="4" t="s">
        <v>527</v>
      </c>
      <c r="D98" s="4"/>
      <c r="E98" s="324">
        <v>1</v>
      </c>
      <c r="F98" s="4"/>
      <c r="H98" s="6"/>
      <c r="I98" s="6"/>
      <c r="J98" s="299">
        <f>E98*G98</f>
        <v>0</v>
      </c>
      <c r="K98" s="4"/>
      <c r="L98" s="6"/>
      <c r="M98" s="33"/>
      <c r="N98" s="33"/>
      <c r="O98" s="33"/>
      <c r="P98" s="33"/>
      <c r="Q98" s="33"/>
      <c r="R98" s="33"/>
      <c r="S98" s="33"/>
      <c r="T98" s="33"/>
      <c r="V98" s="33"/>
      <c r="W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</row>
    <row r="99" spans="1:36" ht="12.75">
      <c r="A99" s="4"/>
      <c r="C99" s="4" t="s">
        <v>154</v>
      </c>
      <c r="D99" s="4"/>
      <c r="E99" s="324">
        <v>1</v>
      </c>
      <c r="F99" s="4"/>
      <c r="H99" s="6"/>
      <c r="I99" s="6"/>
      <c r="J99" s="299">
        <f>E99*G99</f>
        <v>0</v>
      </c>
      <c r="K99" s="4"/>
      <c r="L99" s="6"/>
      <c r="M99" s="33"/>
      <c r="N99" s="33"/>
      <c r="O99" s="33"/>
      <c r="P99" s="33"/>
      <c r="Q99" s="33"/>
      <c r="R99" s="33"/>
      <c r="S99" s="33"/>
      <c r="T99" s="33"/>
      <c r="V99" s="33"/>
      <c r="W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</row>
    <row r="100" spans="1:36" ht="12.75">
      <c r="A100" s="4"/>
      <c r="C100" s="4"/>
      <c r="D100" s="4"/>
      <c r="F100" s="4"/>
      <c r="H100" s="6"/>
      <c r="I100" s="6"/>
      <c r="J100" s="299"/>
      <c r="K100" s="4"/>
      <c r="L100" s="6"/>
      <c r="M100" s="33"/>
      <c r="N100" s="33"/>
      <c r="O100" s="33"/>
      <c r="P100" s="33"/>
      <c r="Q100" s="33"/>
      <c r="R100" s="33"/>
      <c r="S100" s="33"/>
      <c r="T100" s="33"/>
      <c r="V100" s="33"/>
      <c r="W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</row>
    <row r="101" spans="1:36" ht="13.5" thickBot="1">
      <c r="A101" s="4"/>
      <c r="B101" t="s">
        <v>473</v>
      </c>
      <c r="C101" s="11"/>
      <c r="D101" s="11"/>
      <c r="E101" s="335"/>
      <c r="F101" s="11"/>
      <c r="G101" s="318"/>
      <c r="H101" s="11"/>
      <c r="I101" s="135"/>
      <c r="J101" s="307">
        <f>SUM(J22:J100)</f>
        <v>0</v>
      </c>
      <c r="K101" s="4"/>
      <c r="L101" s="7"/>
      <c r="M101" s="33"/>
      <c r="N101" s="33"/>
      <c r="O101" s="33"/>
      <c r="P101" s="33"/>
      <c r="Q101" s="33"/>
      <c r="R101" s="33"/>
      <c r="S101" s="33"/>
      <c r="T101" s="33"/>
      <c r="V101" s="33"/>
      <c r="W101" s="33"/>
      <c r="AA101" s="33"/>
      <c r="AB101" s="33"/>
      <c r="AC101" s="33"/>
      <c r="AD101" s="33"/>
      <c r="AE101" s="33"/>
      <c r="AF101" s="33"/>
      <c r="AG101" s="33"/>
      <c r="AI101" s="33"/>
      <c r="AJ101" s="33"/>
    </row>
    <row r="102" spans="1:36" ht="12.75">
      <c r="A102" s="4"/>
      <c r="C102" s="9"/>
      <c r="D102" s="9"/>
      <c r="E102" s="322"/>
      <c r="F102" s="9"/>
      <c r="G102" s="311"/>
      <c r="H102" s="6"/>
      <c r="I102" s="6"/>
      <c r="J102" s="299"/>
      <c r="K102" s="4"/>
      <c r="L102" s="7"/>
      <c r="M102" s="33"/>
      <c r="N102" s="33"/>
      <c r="O102" s="33"/>
      <c r="P102" s="33"/>
      <c r="Q102" s="33"/>
      <c r="R102" s="33"/>
      <c r="S102" s="33"/>
      <c r="T102" s="33"/>
      <c r="V102" s="33"/>
      <c r="W102" s="33"/>
      <c r="AA102" s="33"/>
      <c r="AB102" s="33"/>
      <c r="AC102" s="33"/>
      <c r="AD102" s="33"/>
      <c r="AE102" s="33"/>
      <c r="AF102" s="33"/>
      <c r="AG102" s="33"/>
      <c r="AI102" s="33"/>
      <c r="AJ102" s="33"/>
    </row>
    <row r="103" spans="1:36" ht="12.75">
      <c r="A103" s="4"/>
      <c r="C103" s="6"/>
      <c r="D103" s="6"/>
      <c r="E103" s="323"/>
      <c r="F103" s="6"/>
      <c r="G103" s="308"/>
      <c r="H103" s="4"/>
      <c r="I103" s="4"/>
      <c r="J103" s="299"/>
      <c r="K103" s="4"/>
      <c r="L103" s="7"/>
      <c r="M103" s="33"/>
      <c r="N103" s="33"/>
      <c r="O103" s="33"/>
      <c r="P103" s="33"/>
      <c r="Q103" s="33"/>
      <c r="R103" s="33"/>
      <c r="S103" s="33"/>
      <c r="T103" s="33"/>
      <c r="V103" s="33"/>
      <c r="W103" s="33"/>
      <c r="AA103" s="33"/>
      <c r="AB103" s="33"/>
      <c r="AC103" s="33"/>
      <c r="AD103" s="33"/>
      <c r="AE103" s="33"/>
      <c r="AF103" s="33"/>
      <c r="AG103" s="33"/>
      <c r="AI103" s="33"/>
      <c r="AJ103" s="33"/>
    </row>
    <row r="104" spans="1:36" ht="12.75">
      <c r="A104" s="4"/>
      <c r="C104" s="9"/>
      <c r="D104" s="9"/>
      <c r="E104" s="322"/>
      <c r="F104" s="6"/>
      <c r="G104" s="308"/>
      <c r="H104" s="6"/>
      <c r="I104" s="6"/>
      <c r="J104" s="299"/>
      <c r="K104" s="4"/>
      <c r="L104" s="7"/>
      <c r="M104" s="33"/>
      <c r="N104" s="33"/>
      <c r="O104" s="33"/>
      <c r="P104" s="33"/>
      <c r="Q104" s="33"/>
      <c r="R104" s="33"/>
      <c r="S104" s="33"/>
      <c r="T104" s="33"/>
      <c r="V104" s="33"/>
      <c r="W104" s="33"/>
      <c r="AA104" s="33"/>
      <c r="AB104" s="33"/>
      <c r="AC104" s="33"/>
      <c r="AD104" s="33"/>
      <c r="AE104" s="33"/>
      <c r="AF104" s="33"/>
      <c r="AG104" s="33"/>
      <c r="AI104" s="33"/>
      <c r="AJ104" s="33"/>
    </row>
    <row r="105" spans="1:36" ht="12.75">
      <c r="A105" s="4"/>
      <c r="C105" s="6"/>
      <c r="D105" s="6"/>
      <c r="E105" s="323"/>
      <c r="F105" s="6"/>
      <c r="G105" s="308"/>
      <c r="H105" s="6"/>
      <c r="I105" s="6"/>
      <c r="J105" s="302"/>
      <c r="K105" s="4"/>
      <c r="L105" s="7"/>
      <c r="M105" s="33"/>
      <c r="O105" s="33"/>
      <c r="P105" s="33"/>
      <c r="Q105" s="33"/>
      <c r="R105" s="33"/>
      <c r="S105" s="33"/>
      <c r="T105" s="33"/>
      <c r="V105" s="33"/>
      <c r="W105" s="33"/>
      <c r="AA105" s="33"/>
      <c r="AB105" s="33"/>
      <c r="AC105" s="33"/>
      <c r="AD105" s="33"/>
      <c r="AE105" s="33"/>
      <c r="AF105" s="33"/>
      <c r="AG105" s="33"/>
      <c r="AI105" s="33"/>
      <c r="AJ105" s="33"/>
    </row>
    <row r="106" spans="1:36" ht="15.75">
      <c r="A106" s="4"/>
      <c r="C106" s="44"/>
      <c r="D106" s="6"/>
      <c r="E106" s="323"/>
      <c r="F106" s="6"/>
      <c r="G106" s="308"/>
      <c r="H106" s="4"/>
      <c r="I106" s="4"/>
      <c r="J106" s="299"/>
      <c r="K106" s="4"/>
      <c r="L106" s="7"/>
      <c r="M106" s="33"/>
      <c r="O106" s="33"/>
      <c r="P106" s="33"/>
      <c r="Q106" s="33"/>
      <c r="R106" s="33"/>
      <c r="S106" s="33"/>
      <c r="T106" s="33"/>
      <c r="V106" s="33"/>
      <c r="W106" s="33"/>
      <c r="AB106" s="33"/>
      <c r="AC106" s="33"/>
      <c r="AD106" s="33"/>
      <c r="AE106" s="33"/>
      <c r="AF106" s="33"/>
      <c r="AG106" s="33"/>
      <c r="AI106" s="33"/>
      <c r="AJ106" s="33"/>
    </row>
    <row r="107" spans="1:36" ht="12.75">
      <c r="A107" s="42"/>
      <c r="C107" s="36"/>
      <c r="D107" s="6"/>
      <c r="E107" s="323"/>
      <c r="F107" s="6"/>
      <c r="G107" s="308"/>
      <c r="H107" s="6"/>
      <c r="I107" s="6"/>
      <c r="J107" s="299"/>
      <c r="K107" s="4"/>
      <c r="L107" s="7"/>
      <c r="M107" s="33"/>
      <c r="O107" s="33"/>
      <c r="P107" s="33"/>
      <c r="Q107" s="33"/>
      <c r="R107" s="33"/>
      <c r="S107" s="33"/>
      <c r="T107" s="33"/>
      <c r="V107" s="33"/>
      <c r="W107" s="33"/>
      <c r="AB107" s="33"/>
      <c r="AC107" s="33"/>
      <c r="AD107" s="33"/>
      <c r="AE107" s="33"/>
      <c r="AF107" s="33"/>
      <c r="AG107" s="33"/>
      <c r="AI107" s="33"/>
      <c r="AJ107" s="33"/>
    </row>
    <row r="108" spans="3:36" ht="12.75">
      <c r="C108" s="4"/>
      <c r="D108" s="4"/>
      <c r="F108" s="4"/>
      <c r="H108" s="6"/>
      <c r="I108" s="6"/>
      <c r="J108" s="299"/>
      <c r="K108" s="4"/>
      <c r="L108" s="7"/>
      <c r="M108" s="33"/>
      <c r="N108" s="97"/>
      <c r="O108" s="71"/>
      <c r="P108" s="71"/>
      <c r="Q108" s="71"/>
      <c r="R108" s="71"/>
      <c r="S108" s="71"/>
      <c r="T108" s="71"/>
      <c r="U108" s="97"/>
      <c r="V108" s="71"/>
      <c r="W108" s="33"/>
      <c r="AB108" s="33"/>
      <c r="AC108" s="33"/>
      <c r="AD108" s="33"/>
      <c r="AE108" s="33"/>
      <c r="AF108" s="33"/>
      <c r="AG108" s="33"/>
      <c r="AI108" s="33"/>
      <c r="AJ108" s="33"/>
    </row>
    <row r="109" spans="3:36" ht="12.75">
      <c r="C109" s="36"/>
      <c r="D109" s="6"/>
      <c r="E109" s="323"/>
      <c r="F109" s="6"/>
      <c r="G109" s="308"/>
      <c r="H109" s="6"/>
      <c r="I109" s="6"/>
      <c r="J109" s="299"/>
      <c r="K109" s="4"/>
      <c r="L109" s="7"/>
      <c r="M109" s="33"/>
      <c r="N109" s="71"/>
      <c r="O109" s="71"/>
      <c r="P109" s="71"/>
      <c r="Q109" s="71"/>
      <c r="R109" s="71"/>
      <c r="S109" s="71"/>
      <c r="T109" s="71"/>
      <c r="U109" s="71"/>
      <c r="V109" s="71"/>
      <c r="W109" s="33"/>
      <c r="AA109" s="97"/>
      <c r="AB109" s="71"/>
      <c r="AC109" s="71"/>
      <c r="AD109" s="71"/>
      <c r="AE109" s="71"/>
      <c r="AF109" s="71"/>
      <c r="AG109" s="71"/>
      <c r="AH109" s="97"/>
      <c r="AI109" s="71"/>
      <c r="AJ109" s="33"/>
    </row>
    <row r="110" spans="3:36" ht="12.75">
      <c r="C110" s="36"/>
      <c r="D110" s="6"/>
      <c r="E110" s="323"/>
      <c r="F110" s="6"/>
      <c r="G110" s="308"/>
      <c r="H110" s="4"/>
      <c r="I110" s="4"/>
      <c r="J110" s="299"/>
      <c r="K110" s="4"/>
      <c r="L110" s="7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AA110" s="71"/>
      <c r="AB110" s="71"/>
      <c r="AC110" s="71"/>
      <c r="AD110" s="71"/>
      <c r="AE110" s="71"/>
      <c r="AF110" s="71"/>
      <c r="AG110" s="71"/>
      <c r="AH110" s="71"/>
      <c r="AI110" s="71"/>
      <c r="AJ110" s="33"/>
    </row>
    <row r="111" spans="3:39" ht="12.75">
      <c r="C111" s="4"/>
      <c r="D111" s="4"/>
      <c r="F111" s="4"/>
      <c r="H111" s="6"/>
      <c r="I111" s="6"/>
      <c r="J111" s="299"/>
      <c r="K111" s="4"/>
      <c r="L111" s="7"/>
      <c r="M111" s="33"/>
      <c r="N111" s="71"/>
      <c r="O111" s="71"/>
      <c r="P111" s="71"/>
      <c r="Q111" s="71"/>
      <c r="R111" s="33"/>
      <c r="S111" s="33"/>
      <c r="T111" s="33"/>
      <c r="U111" s="33"/>
      <c r="V111" s="33"/>
      <c r="W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M111" s="4">
        <f>SUM(V108+AI109)</f>
        <v>0</v>
      </c>
    </row>
    <row r="112" spans="3:36" ht="12.75">
      <c r="C112" s="36"/>
      <c r="D112" s="6"/>
      <c r="E112" s="323"/>
      <c r="F112" s="6"/>
      <c r="G112" s="308"/>
      <c r="H112" s="6"/>
      <c r="I112" s="6"/>
      <c r="J112" s="299"/>
      <c r="K112" s="4"/>
      <c r="L112" s="7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AA112" s="71"/>
      <c r="AB112" s="71"/>
      <c r="AC112" s="71"/>
      <c r="AD112" s="71"/>
      <c r="AE112" s="33"/>
      <c r="AF112" s="33"/>
      <c r="AG112" s="33"/>
      <c r="AH112" s="33"/>
      <c r="AI112" s="33"/>
      <c r="AJ112" s="33"/>
    </row>
    <row r="113" spans="1:36" ht="15.75">
      <c r="A113" s="42"/>
      <c r="C113" s="37"/>
      <c r="D113" s="6"/>
      <c r="E113" s="323"/>
      <c r="F113" s="6"/>
      <c r="G113" s="308"/>
      <c r="H113" s="4"/>
      <c r="I113" s="4"/>
      <c r="J113" s="299"/>
      <c r="K113" s="4"/>
      <c r="L113" s="7"/>
      <c r="M113" s="33"/>
      <c r="N113" s="33"/>
      <c r="O113" s="238"/>
      <c r="P113" s="33"/>
      <c r="Q113" s="33"/>
      <c r="R113" s="33"/>
      <c r="S113" s="33"/>
      <c r="T113" s="33"/>
      <c r="U113" s="33"/>
      <c r="V113" s="33"/>
      <c r="W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</row>
    <row r="114" spans="1:36" ht="15.75">
      <c r="A114" s="42"/>
      <c r="C114" s="36"/>
      <c r="D114" s="6"/>
      <c r="E114" s="323"/>
      <c r="F114" s="6"/>
      <c r="G114" s="308"/>
      <c r="H114" s="6"/>
      <c r="I114" s="6"/>
      <c r="J114" s="299"/>
      <c r="K114" s="4"/>
      <c r="L114" s="7"/>
      <c r="M114" s="33"/>
      <c r="N114" s="33"/>
      <c r="O114" s="187"/>
      <c r="P114" s="33"/>
      <c r="Q114" s="33"/>
      <c r="R114" s="33"/>
      <c r="S114" s="33"/>
      <c r="T114" s="33"/>
      <c r="U114" s="33"/>
      <c r="V114" s="33"/>
      <c r="W114" s="33"/>
      <c r="AA114" s="33"/>
      <c r="AB114" s="238"/>
      <c r="AC114" s="33"/>
      <c r="AD114" s="33"/>
      <c r="AE114" s="33"/>
      <c r="AF114" s="33"/>
      <c r="AG114" s="33"/>
      <c r="AH114" s="33"/>
      <c r="AI114" s="33"/>
      <c r="AJ114" s="33"/>
    </row>
    <row r="115" spans="1:36" ht="12.75">
      <c r="A115" s="42"/>
      <c r="C115" s="4"/>
      <c r="D115" s="4"/>
      <c r="F115" s="4"/>
      <c r="H115" s="6"/>
      <c r="I115" s="6"/>
      <c r="J115" s="299"/>
      <c r="K115" s="4"/>
      <c r="L115" s="4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AA115" s="33"/>
      <c r="AB115" s="187"/>
      <c r="AC115" s="33"/>
      <c r="AD115" s="33"/>
      <c r="AE115" s="33"/>
      <c r="AF115" s="33"/>
      <c r="AG115" s="33"/>
      <c r="AH115" s="33"/>
      <c r="AI115" s="33"/>
      <c r="AJ115" s="33"/>
    </row>
    <row r="116" spans="1:36" ht="12.75">
      <c r="A116" s="42"/>
      <c r="C116" s="36"/>
      <c r="D116" s="6"/>
      <c r="E116" s="323"/>
      <c r="F116" s="6"/>
      <c r="G116" s="308"/>
      <c r="H116" s="6"/>
      <c r="I116" s="6"/>
      <c r="J116" s="299"/>
      <c r="K116" s="4"/>
      <c r="L116" s="6"/>
      <c r="M116" s="33"/>
      <c r="N116" s="33"/>
      <c r="O116" s="187"/>
      <c r="P116" s="33"/>
      <c r="Q116" s="33"/>
      <c r="R116" s="33"/>
      <c r="S116" s="33"/>
      <c r="T116" s="33"/>
      <c r="U116" s="33"/>
      <c r="W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</row>
    <row r="117" spans="1:36" ht="12.75">
      <c r="A117" s="42"/>
      <c r="C117" s="36"/>
      <c r="D117" s="6"/>
      <c r="E117" s="323"/>
      <c r="F117" s="6"/>
      <c r="G117" s="308"/>
      <c r="H117" s="6"/>
      <c r="I117" s="6"/>
      <c r="J117" s="299"/>
      <c r="K117" s="4"/>
      <c r="L117" s="6"/>
      <c r="M117" s="33"/>
      <c r="N117" s="33"/>
      <c r="O117" s="187"/>
      <c r="P117" s="33"/>
      <c r="Q117" s="33"/>
      <c r="R117" s="33"/>
      <c r="S117" s="33"/>
      <c r="T117" s="33"/>
      <c r="U117" s="33"/>
      <c r="V117" s="71"/>
      <c r="W117" s="33"/>
      <c r="AA117" s="33"/>
      <c r="AB117" s="187"/>
      <c r="AC117" s="33"/>
      <c r="AD117" s="33"/>
      <c r="AE117" s="33"/>
      <c r="AF117" s="33"/>
      <c r="AG117" s="33"/>
      <c r="AH117" s="33"/>
      <c r="AJ117" s="33"/>
    </row>
    <row r="118" spans="1:36" ht="12.75">
      <c r="A118" s="42"/>
      <c r="C118" s="4"/>
      <c r="D118" s="4"/>
      <c r="F118" s="4"/>
      <c r="H118" s="6"/>
      <c r="I118" s="6"/>
      <c r="J118" s="299"/>
      <c r="K118" s="4"/>
      <c r="L118" s="6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AA118" s="33"/>
      <c r="AB118" s="187"/>
      <c r="AC118" s="33"/>
      <c r="AD118" s="33"/>
      <c r="AE118" s="33"/>
      <c r="AF118" s="33"/>
      <c r="AG118" s="33"/>
      <c r="AH118" s="33"/>
      <c r="AI118" s="71"/>
      <c r="AJ118" s="33"/>
    </row>
    <row r="119" spans="1:36" ht="12.75">
      <c r="A119" s="42"/>
      <c r="C119" s="36"/>
      <c r="D119" s="6"/>
      <c r="E119" s="323"/>
      <c r="F119" s="6"/>
      <c r="G119" s="308"/>
      <c r="H119" s="4"/>
      <c r="I119" s="4"/>
      <c r="J119" s="299"/>
      <c r="K119" s="4"/>
      <c r="L119" s="6"/>
      <c r="M119" s="33"/>
      <c r="N119" s="33"/>
      <c r="O119" s="187"/>
      <c r="P119" s="33"/>
      <c r="Q119" s="33"/>
      <c r="R119" s="33"/>
      <c r="S119" s="33"/>
      <c r="T119" s="33"/>
      <c r="U119" s="33"/>
      <c r="V119" s="33"/>
      <c r="W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</row>
    <row r="120" spans="1:36" ht="12.75">
      <c r="A120" s="42"/>
      <c r="C120" s="36"/>
      <c r="D120" s="6"/>
      <c r="E120" s="323"/>
      <c r="F120" s="6"/>
      <c r="G120" s="308"/>
      <c r="H120" s="6"/>
      <c r="I120" s="6"/>
      <c r="J120" s="299"/>
      <c r="K120" s="4"/>
      <c r="L120" s="6"/>
      <c r="M120" s="33"/>
      <c r="N120" s="33"/>
      <c r="O120" s="239"/>
      <c r="P120" s="33"/>
      <c r="Q120" s="33"/>
      <c r="R120" s="33"/>
      <c r="S120" s="33"/>
      <c r="T120" s="33"/>
      <c r="U120" s="33"/>
      <c r="V120" s="33"/>
      <c r="W120" s="33"/>
      <c r="AA120" s="33"/>
      <c r="AB120" s="187"/>
      <c r="AC120" s="33"/>
      <c r="AD120" s="33"/>
      <c r="AE120" s="33"/>
      <c r="AF120" s="33"/>
      <c r="AG120" s="33"/>
      <c r="AH120" s="33"/>
      <c r="AI120" s="33"/>
      <c r="AJ120" s="33"/>
    </row>
    <row r="121" spans="1:36" ht="12.75">
      <c r="A121" s="6"/>
      <c r="C121" s="37"/>
      <c r="D121" s="6"/>
      <c r="E121" s="323"/>
      <c r="F121" s="6"/>
      <c r="G121" s="308"/>
      <c r="H121" s="6"/>
      <c r="I121" s="6"/>
      <c r="J121" s="299"/>
      <c r="K121" s="4"/>
      <c r="L121" s="7"/>
      <c r="M121" s="33"/>
      <c r="N121" s="33"/>
      <c r="O121" s="187"/>
      <c r="P121" s="33"/>
      <c r="Q121" s="33"/>
      <c r="R121" s="33"/>
      <c r="S121" s="33"/>
      <c r="T121" s="33"/>
      <c r="U121" s="33"/>
      <c r="V121" s="33"/>
      <c r="W121" s="33"/>
      <c r="AA121" s="33"/>
      <c r="AB121" s="239"/>
      <c r="AC121" s="33"/>
      <c r="AD121" s="33"/>
      <c r="AE121" s="33"/>
      <c r="AF121" s="33"/>
      <c r="AG121" s="33"/>
      <c r="AH121" s="33"/>
      <c r="AI121" s="33"/>
      <c r="AJ121" s="33"/>
    </row>
    <row r="122" spans="1:36" ht="12.75">
      <c r="A122" s="6"/>
      <c r="C122" s="36"/>
      <c r="D122" s="6"/>
      <c r="E122" s="323"/>
      <c r="F122" s="6"/>
      <c r="G122" s="308"/>
      <c r="H122" s="6"/>
      <c r="I122" s="6"/>
      <c r="J122" s="299"/>
      <c r="K122" s="4"/>
      <c r="L122" s="7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AA122" s="33"/>
      <c r="AB122" s="187"/>
      <c r="AC122" s="33"/>
      <c r="AD122" s="33"/>
      <c r="AE122" s="33"/>
      <c r="AF122" s="33"/>
      <c r="AG122" s="33"/>
      <c r="AH122" s="33"/>
      <c r="AI122" s="33"/>
      <c r="AJ122" s="33"/>
    </row>
    <row r="123" spans="1:36" ht="12.75">
      <c r="A123" s="6"/>
      <c r="C123" s="36"/>
      <c r="D123" s="6"/>
      <c r="E123" s="323"/>
      <c r="F123" s="6"/>
      <c r="G123" s="308"/>
      <c r="H123" s="4"/>
      <c r="I123" s="4"/>
      <c r="J123" s="299"/>
      <c r="K123" s="4"/>
      <c r="L123" s="7"/>
      <c r="M123" s="33"/>
      <c r="N123" s="33"/>
      <c r="O123" s="187"/>
      <c r="P123" s="33"/>
      <c r="Q123" s="33"/>
      <c r="R123" s="33"/>
      <c r="S123" s="33"/>
      <c r="T123" s="33"/>
      <c r="U123" s="33"/>
      <c r="V123" s="33"/>
      <c r="W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</row>
    <row r="124" spans="1:36" ht="12.75">
      <c r="A124" s="6"/>
      <c r="C124" s="4"/>
      <c r="D124" s="4"/>
      <c r="F124" s="4"/>
      <c r="H124" s="4"/>
      <c r="I124" s="4"/>
      <c r="J124" s="299"/>
      <c r="K124" s="4"/>
      <c r="L124" s="7"/>
      <c r="M124" s="33"/>
      <c r="N124" s="33"/>
      <c r="O124" s="187"/>
      <c r="P124" s="33"/>
      <c r="Q124" s="33"/>
      <c r="R124" s="33"/>
      <c r="S124" s="33"/>
      <c r="T124" s="33"/>
      <c r="U124" s="33"/>
      <c r="V124" s="33"/>
      <c r="W124" s="33"/>
      <c r="AA124" s="33"/>
      <c r="AB124" s="187"/>
      <c r="AC124" s="33"/>
      <c r="AD124" s="33"/>
      <c r="AE124" s="33"/>
      <c r="AF124" s="33"/>
      <c r="AG124" s="33"/>
      <c r="AH124" s="33"/>
      <c r="AI124" s="33"/>
      <c r="AJ124" s="33"/>
    </row>
    <row r="125" spans="1:36" ht="15.75">
      <c r="A125" s="45"/>
      <c r="C125" s="36"/>
      <c r="D125" s="6"/>
      <c r="E125" s="323"/>
      <c r="F125" s="6"/>
      <c r="G125" s="308"/>
      <c r="H125" s="6"/>
      <c r="I125" s="6"/>
      <c r="J125" s="299"/>
      <c r="K125" s="4"/>
      <c r="L125" s="7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AA125" s="33"/>
      <c r="AB125" s="187"/>
      <c r="AC125" s="33"/>
      <c r="AD125" s="33"/>
      <c r="AE125" s="33"/>
      <c r="AF125" s="33"/>
      <c r="AG125" s="33"/>
      <c r="AH125" s="33"/>
      <c r="AI125" s="33"/>
      <c r="AJ125" s="33"/>
    </row>
    <row r="126" spans="1:36" ht="12.75">
      <c r="A126" s="36"/>
      <c r="C126" s="36"/>
      <c r="D126" s="6"/>
      <c r="E126" s="323"/>
      <c r="F126" s="6"/>
      <c r="G126" s="308"/>
      <c r="H126" s="6"/>
      <c r="I126" s="6"/>
      <c r="J126" s="299"/>
      <c r="K126" s="4"/>
      <c r="L126" s="7"/>
      <c r="M126" s="33"/>
      <c r="N126" s="33"/>
      <c r="O126" s="187"/>
      <c r="P126" s="33"/>
      <c r="Q126" s="33"/>
      <c r="R126" s="33"/>
      <c r="S126" s="33"/>
      <c r="T126" s="33"/>
      <c r="U126" s="33"/>
      <c r="V126" s="33"/>
      <c r="W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</row>
    <row r="127" spans="1:36" ht="12.75">
      <c r="A127" s="36"/>
      <c r="C127" s="36"/>
      <c r="D127" s="6"/>
      <c r="E127" s="323"/>
      <c r="F127" s="6"/>
      <c r="G127" s="308"/>
      <c r="H127" s="4"/>
      <c r="I127" s="4"/>
      <c r="J127" s="299"/>
      <c r="K127" s="4"/>
      <c r="L127" s="7"/>
      <c r="M127" s="33"/>
      <c r="N127" s="33"/>
      <c r="O127" s="187"/>
      <c r="P127" s="33"/>
      <c r="Q127" s="33"/>
      <c r="R127" s="33"/>
      <c r="S127" s="33"/>
      <c r="T127" s="33"/>
      <c r="U127" s="33"/>
      <c r="V127" s="33"/>
      <c r="W127" s="33"/>
      <c r="AA127" s="33"/>
      <c r="AB127" s="187"/>
      <c r="AC127" s="33"/>
      <c r="AD127" s="33"/>
      <c r="AE127" s="33"/>
      <c r="AF127" s="33"/>
      <c r="AG127" s="33"/>
      <c r="AH127" s="33"/>
      <c r="AI127" s="33"/>
      <c r="AJ127" s="33"/>
    </row>
    <row r="128" spans="1:36" ht="12.75">
      <c r="A128" s="36"/>
      <c r="C128" s="4"/>
      <c r="D128" s="4"/>
      <c r="F128" s="4"/>
      <c r="H128" s="6"/>
      <c r="I128" s="6"/>
      <c r="J128" s="299"/>
      <c r="K128" s="4"/>
      <c r="L128" s="7"/>
      <c r="M128" s="33"/>
      <c r="N128" s="33"/>
      <c r="O128" s="239"/>
      <c r="P128" s="33"/>
      <c r="Q128" s="33"/>
      <c r="R128" s="33"/>
      <c r="S128" s="33"/>
      <c r="T128" s="33"/>
      <c r="U128" s="33"/>
      <c r="V128" s="33"/>
      <c r="W128" s="33"/>
      <c r="AA128" s="33"/>
      <c r="AB128" s="187"/>
      <c r="AC128" s="33"/>
      <c r="AD128" s="33"/>
      <c r="AE128" s="33"/>
      <c r="AF128" s="33"/>
      <c r="AG128" s="33"/>
      <c r="AH128" s="33"/>
      <c r="AI128" s="33"/>
      <c r="AJ128" s="33"/>
    </row>
    <row r="129" spans="1:36" ht="12.75">
      <c r="A129" s="36"/>
      <c r="C129" s="4"/>
      <c r="D129" s="4"/>
      <c r="F129" s="4"/>
      <c r="H129" s="6"/>
      <c r="I129" s="6"/>
      <c r="J129" s="299"/>
      <c r="K129" s="4"/>
      <c r="L129" s="150"/>
      <c r="M129" s="180"/>
      <c r="N129" s="33"/>
      <c r="O129" s="187"/>
      <c r="P129" s="33"/>
      <c r="Q129" s="33"/>
      <c r="R129" s="33"/>
      <c r="S129" s="33"/>
      <c r="T129" s="33"/>
      <c r="U129" s="33"/>
      <c r="V129" s="33"/>
      <c r="W129" s="33"/>
      <c r="AA129" s="33"/>
      <c r="AB129" s="239"/>
      <c r="AC129" s="33"/>
      <c r="AD129" s="33"/>
      <c r="AE129" s="33"/>
      <c r="AF129" s="33"/>
      <c r="AG129" s="33"/>
      <c r="AH129" s="33"/>
      <c r="AI129" s="33"/>
      <c r="AJ129" s="33"/>
    </row>
    <row r="130" spans="1:36" ht="12.75">
      <c r="A130" s="36"/>
      <c r="C130" s="36"/>
      <c r="D130" s="6"/>
      <c r="E130" s="323"/>
      <c r="F130" s="6"/>
      <c r="G130" s="308"/>
      <c r="H130" s="4"/>
      <c r="I130" s="4"/>
      <c r="J130" s="299"/>
      <c r="K130" s="19"/>
      <c r="L130" s="150"/>
      <c r="M130" s="180"/>
      <c r="N130" s="33"/>
      <c r="O130" s="187"/>
      <c r="P130" s="33"/>
      <c r="Q130" s="33"/>
      <c r="R130" s="33"/>
      <c r="S130" s="33"/>
      <c r="T130" s="33"/>
      <c r="U130" s="33"/>
      <c r="V130" s="33"/>
      <c r="W130" s="33"/>
      <c r="AA130" s="33"/>
      <c r="AB130" s="187"/>
      <c r="AC130" s="33"/>
      <c r="AD130" s="33"/>
      <c r="AE130" s="33"/>
      <c r="AF130" s="33"/>
      <c r="AG130" s="33"/>
      <c r="AH130" s="33"/>
      <c r="AI130" s="33"/>
      <c r="AJ130" s="33"/>
    </row>
    <row r="131" spans="1:36" ht="12.75">
      <c r="A131" s="36"/>
      <c r="C131" s="36"/>
      <c r="D131" s="6"/>
      <c r="E131" s="323"/>
      <c r="F131" s="6"/>
      <c r="G131" s="308"/>
      <c r="H131" s="6"/>
      <c r="I131" s="6"/>
      <c r="J131" s="299"/>
      <c r="K131" s="19"/>
      <c r="L131" s="150"/>
      <c r="M131" s="180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AA131" s="33"/>
      <c r="AB131" s="187"/>
      <c r="AC131" s="33"/>
      <c r="AD131" s="33"/>
      <c r="AE131" s="33"/>
      <c r="AF131" s="33"/>
      <c r="AG131" s="33"/>
      <c r="AH131" s="33"/>
      <c r="AI131" s="33"/>
      <c r="AJ131" s="33"/>
    </row>
    <row r="132" spans="1:36" ht="12.75">
      <c r="A132" s="36"/>
      <c r="C132" s="4"/>
      <c r="D132" s="4"/>
      <c r="F132" s="4"/>
      <c r="H132" s="6"/>
      <c r="I132" s="6"/>
      <c r="J132" s="299"/>
      <c r="K132" s="19"/>
      <c r="L132" s="150"/>
      <c r="M132" s="180"/>
      <c r="N132" s="33"/>
      <c r="O132" s="187"/>
      <c r="P132" s="33"/>
      <c r="Q132" s="33"/>
      <c r="R132" s="33"/>
      <c r="S132" s="33"/>
      <c r="T132" s="33"/>
      <c r="U132" s="33"/>
      <c r="V132" s="33"/>
      <c r="W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</row>
    <row r="133" spans="1:36" ht="12.75">
      <c r="A133" s="36"/>
      <c r="C133" s="36"/>
      <c r="D133" s="6"/>
      <c r="E133" s="323"/>
      <c r="F133" s="6"/>
      <c r="G133" s="308"/>
      <c r="H133" s="4"/>
      <c r="I133" s="4"/>
      <c r="J133" s="299"/>
      <c r="K133" s="19"/>
      <c r="L133" s="150"/>
      <c r="M133" s="180"/>
      <c r="N133" s="33"/>
      <c r="O133" s="187"/>
      <c r="P133" s="33"/>
      <c r="Q133" s="33"/>
      <c r="R133" s="33"/>
      <c r="S133" s="33"/>
      <c r="T133" s="33"/>
      <c r="U133" s="33"/>
      <c r="V133" s="33"/>
      <c r="W133" s="33"/>
      <c r="AA133" s="33"/>
      <c r="AB133" s="187"/>
      <c r="AC133" s="33"/>
      <c r="AD133" s="33"/>
      <c r="AE133" s="33"/>
      <c r="AF133" s="33"/>
      <c r="AG133" s="33"/>
      <c r="AH133" s="33"/>
      <c r="AI133" s="33"/>
      <c r="AJ133" s="33"/>
    </row>
    <row r="134" spans="1:36" ht="12.75">
      <c r="A134" s="36"/>
      <c r="C134" s="36"/>
      <c r="D134" s="6"/>
      <c r="E134" s="323"/>
      <c r="F134" s="6"/>
      <c r="G134" s="308"/>
      <c r="H134" s="4"/>
      <c r="I134" s="4"/>
      <c r="J134" s="299"/>
      <c r="K134" s="4"/>
      <c r="L134" s="150"/>
      <c r="M134" s="180"/>
      <c r="N134" s="33"/>
      <c r="O134" s="187"/>
      <c r="P134" s="33"/>
      <c r="Q134" s="33"/>
      <c r="R134" s="33"/>
      <c r="S134" s="33"/>
      <c r="T134" s="33"/>
      <c r="U134" s="33"/>
      <c r="V134" s="33"/>
      <c r="W134" s="33"/>
      <c r="AA134" s="33"/>
      <c r="AB134" s="187"/>
      <c r="AC134" s="33"/>
      <c r="AD134" s="33"/>
      <c r="AE134" s="33"/>
      <c r="AF134" s="33"/>
      <c r="AG134" s="33"/>
      <c r="AH134" s="33"/>
      <c r="AI134" s="33"/>
      <c r="AJ134" s="33"/>
    </row>
    <row r="135" spans="1:36" ht="12.75">
      <c r="A135" s="36"/>
      <c r="C135" s="4"/>
      <c r="D135" s="4"/>
      <c r="F135" s="4"/>
      <c r="H135" s="6"/>
      <c r="I135" s="6"/>
      <c r="J135" s="299"/>
      <c r="K135" s="4"/>
      <c r="L135" s="7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AA135" s="33"/>
      <c r="AB135" s="187"/>
      <c r="AC135" s="33"/>
      <c r="AD135" s="33"/>
      <c r="AE135" s="33"/>
      <c r="AF135" s="33"/>
      <c r="AG135" s="33"/>
      <c r="AH135" s="33"/>
      <c r="AI135" s="33"/>
      <c r="AJ135" s="33"/>
    </row>
    <row r="136" spans="1:36" ht="12.75">
      <c r="A136" s="36"/>
      <c r="C136" s="36"/>
      <c r="D136" s="6"/>
      <c r="E136" s="323"/>
      <c r="F136" s="6"/>
      <c r="G136" s="308"/>
      <c r="H136" s="6"/>
      <c r="I136" s="6"/>
      <c r="J136" s="299"/>
      <c r="K136" s="4"/>
      <c r="L136" s="7"/>
      <c r="N136" s="33"/>
      <c r="O136" s="33"/>
      <c r="P136" s="33"/>
      <c r="Q136" s="33"/>
      <c r="R136" s="33"/>
      <c r="S136" s="33"/>
      <c r="T136" s="33"/>
      <c r="U136" s="33"/>
      <c r="V136" s="33"/>
      <c r="W136" s="72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</row>
    <row r="137" spans="1:36" ht="12.75">
      <c r="A137" s="36"/>
      <c r="C137" s="36"/>
      <c r="D137" s="6"/>
      <c r="E137" s="323"/>
      <c r="F137" s="6"/>
      <c r="G137" s="308"/>
      <c r="H137" s="6"/>
      <c r="I137" s="6"/>
      <c r="J137" s="299"/>
      <c r="K137" s="4"/>
      <c r="L137" s="7"/>
      <c r="N137" s="33"/>
      <c r="O137" s="187"/>
      <c r="P137" s="33"/>
      <c r="Q137" s="33"/>
      <c r="R137" s="33"/>
      <c r="S137" s="33"/>
      <c r="T137" s="33"/>
      <c r="U137" s="33"/>
      <c r="V137" s="33"/>
      <c r="W137" s="72"/>
      <c r="AA137" s="33"/>
      <c r="AB137" s="33"/>
      <c r="AC137" s="33"/>
      <c r="AD137" s="33"/>
      <c r="AE137" s="33"/>
      <c r="AF137" s="33"/>
      <c r="AG137" s="33"/>
      <c r="AH137" s="33"/>
      <c r="AI137" s="33"/>
      <c r="AJ137" s="72"/>
    </row>
    <row r="138" spans="1:36" ht="12.75">
      <c r="A138" s="36"/>
      <c r="C138" s="4"/>
      <c r="D138" s="4"/>
      <c r="F138" s="4"/>
      <c r="H138" s="4"/>
      <c r="I138" s="4"/>
      <c r="J138" s="299"/>
      <c r="K138" s="4"/>
      <c r="L138" s="7"/>
      <c r="N138" s="33"/>
      <c r="O138" s="187"/>
      <c r="P138" s="33"/>
      <c r="Q138" s="33"/>
      <c r="R138" s="33"/>
      <c r="S138" s="33"/>
      <c r="T138" s="33"/>
      <c r="U138" s="33"/>
      <c r="V138" s="33"/>
      <c r="W138" s="72"/>
      <c r="AA138" s="33"/>
      <c r="AB138" s="187"/>
      <c r="AC138" s="33"/>
      <c r="AD138" s="33"/>
      <c r="AE138" s="33"/>
      <c r="AF138" s="33"/>
      <c r="AG138" s="33"/>
      <c r="AH138" s="33"/>
      <c r="AI138" s="33"/>
      <c r="AJ138" s="72"/>
    </row>
    <row r="139" spans="1:36" ht="12.75">
      <c r="A139" s="36"/>
      <c r="C139" s="4"/>
      <c r="D139" s="4"/>
      <c r="F139" s="4"/>
      <c r="H139" s="6"/>
      <c r="I139" s="6"/>
      <c r="J139" s="299"/>
      <c r="K139" s="4"/>
      <c r="L139" s="7"/>
      <c r="N139" s="33"/>
      <c r="O139" s="33"/>
      <c r="P139" s="33"/>
      <c r="Q139" s="33"/>
      <c r="R139" s="33"/>
      <c r="S139" s="33"/>
      <c r="T139" s="33"/>
      <c r="U139" s="33"/>
      <c r="V139" s="33"/>
      <c r="W139" s="72"/>
      <c r="AA139" s="33"/>
      <c r="AB139" s="187"/>
      <c r="AC139" s="33"/>
      <c r="AD139" s="33"/>
      <c r="AE139" s="33"/>
      <c r="AF139" s="33"/>
      <c r="AG139" s="33"/>
      <c r="AH139" s="33"/>
      <c r="AI139" s="33"/>
      <c r="AJ139" s="72"/>
    </row>
    <row r="140" spans="1:36" ht="12.75">
      <c r="A140" s="36"/>
      <c r="C140" s="37"/>
      <c r="D140" s="9"/>
      <c r="E140" s="322"/>
      <c r="F140" s="9"/>
      <c r="G140" s="311"/>
      <c r="H140" s="6"/>
      <c r="I140" s="6"/>
      <c r="J140" s="299"/>
      <c r="K140" s="4"/>
      <c r="L140" s="150"/>
      <c r="M140" s="180"/>
      <c r="N140" s="33"/>
      <c r="O140" s="187"/>
      <c r="P140" s="33"/>
      <c r="Q140" s="33"/>
      <c r="R140" s="33"/>
      <c r="S140" s="33"/>
      <c r="T140" s="33"/>
      <c r="U140" s="33"/>
      <c r="V140" s="33"/>
      <c r="W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72"/>
    </row>
    <row r="141" spans="1:36" ht="12.75">
      <c r="A141" s="36"/>
      <c r="C141" s="36"/>
      <c r="D141" s="6"/>
      <c r="E141" s="323"/>
      <c r="F141" s="6"/>
      <c r="G141" s="308"/>
      <c r="H141" s="6"/>
      <c r="I141" s="6"/>
      <c r="J141" s="299"/>
      <c r="K141" s="4"/>
      <c r="L141" s="150"/>
      <c r="M141" s="180"/>
      <c r="N141" s="33"/>
      <c r="O141" s="187"/>
      <c r="P141" s="33"/>
      <c r="Q141" s="33"/>
      <c r="R141" s="33"/>
      <c r="S141" s="33"/>
      <c r="T141" s="33"/>
      <c r="U141" s="33"/>
      <c r="V141" s="33"/>
      <c r="W141" s="33"/>
      <c r="AA141" s="33"/>
      <c r="AB141" s="187"/>
      <c r="AC141" s="33"/>
      <c r="AD141" s="33"/>
      <c r="AE141" s="33"/>
      <c r="AF141" s="33"/>
      <c r="AG141" s="33"/>
      <c r="AH141" s="33"/>
      <c r="AI141" s="33"/>
      <c r="AJ141" s="33"/>
    </row>
    <row r="142" spans="1:36" ht="12.75">
      <c r="A142" s="36"/>
      <c r="C142" s="36"/>
      <c r="D142" s="6"/>
      <c r="E142" s="323"/>
      <c r="F142" s="6"/>
      <c r="G142" s="308"/>
      <c r="H142" s="6"/>
      <c r="I142" s="6"/>
      <c r="J142" s="299"/>
      <c r="K142" s="4"/>
      <c r="L142" s="150"/>
      <c r="M142" s="180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AA142" s="33"/>
      <c r="AB142" s="187"/>
      <c r="AC142" s="33"/>
      <c r="AD142" s="33"/>
      <c r="AE142" s="33"/>
      <c r="AF142" s="33"/>
      <c r="AG142" s="33"/>
      <c r="AH142" s="33"/>
      <c r="AI142" s="33"/>
      <c r="AJ142" s="33"/>
    </row>
    <row r="143" spans="1:36" ht="12.75">
      <c r="A143" s="36"/>
      <c r="C143" s="4"/>
      <c r="D143" s="4"/>
      <c r="F143" s="4"/>
      <c r="H143" s="6"/>
      <c r="I143" s="6"/>
      <c r="J143" s="299"/>
      <c r="K143" s="4"/>
      <c r="L143" s="150"/>
      <c r="M143" s="180"/>
      <c r="N143" s="33"/>
      <c r="O143" s="187"/>
      <c r="P143" s="33"/>
      <c r="Q143" s="33"/>
      <c r="R143" s="33"/>
      <c r="S143" s="33"/>
      <c r="T143" s="33"/>
      <c r="U143" s="33"/>
      <c r="V143" s="33"/>
      <c r="W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</row>
    <row r="144" spans="1:36" ht="12.75">
      <c r="A144" s="36"/>
      <c r="C144" s="47"/>
      <c r="D144" s="6"/>
      <c r="E144" s="323"/>
      <c r="F144" s="6"/>
      <c r="G144" s="308"/>
      <c r="H144" s="6"/>
      <c r="I144" s="6"/>
      <c r="J144" s="302"/>
      <c r="K144" s="4"/>
      <c r="L144" s="150"/>
      <c r="M144" s="180"/>
      <c r="N144" s="33"/>
      <c r="O144" s="187"/>
      <c r="P144" s="33"/>
      <c r="Q144" s="33"/>
      <c r="R144" s="33"/>
      <c r="S144" s="33"/>
      <c r="T144" s="33"/>
      <c r="U144" s="33"/>
      <c r="V144" s="33"/>
      <c r="W144" s="33"/>
      <c r="AA144" s="33"/>
      <c r="AB144" s="187"/>
      <c r="AC144" s="33"/>
      <c r="AD144" s="33"/>
      <c r="AE144" s="33"/>
      <c r="AF144" s="33"/>
      <c r="AG144" s="33"/>
      <c r="AH144" s="33"/>
      <c r="AI144" s="33"/>
      <c r="AJ144" s="33"/>
    </row>
    <row r="145" spans="1:36" ht="12.75">
      <c r="A145" s="36"/>
      <c r="C145" s="47"/>
      <c r="D145" s="6"/>
      <c r="E145" s="323"/>
      <c r="F145" s="6"/>
      <c r="G145" s="308"/>
      <c r="H145" s="6"/>
      <c r="I145" s="6"/>
      <c r="J145" s="299"/>
      <c r="K145" s="6"/>
      <c r="L145" s="150"/>
      <c r="M145" s="180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AA145" s="33"/>
      <c r="AB145" s="187"/>
      <c r="AC145" s="33"/>
      <c r="AD145" s="33"/>
      <c r="AE145" s="33"/>
      <c r="AF145" s="33"/>
      <c r="AG145" s="33"/>
      <c r="AH145" s="33"/>
      <c r="AI145" s="33"/>
      <c r="AJ145" s="33"/>
    </row>
    <row r="146" spans="1:36" ht="12.75">
      <c r="A146" s="36"/>
      <c r="C146" s="6"/>
      <c r="D146" s="6"/>
      <c r="E146" s="323"/>
      <c r="F146" s="6"/>
      <c r="G146" s="308"/>
      <c r="H146" s="6"/>
      <c r="I146" s="6"/>
      <c r="J146" s="299"/>
      <c r="K146" s="6"/>
      <c r="L146" s="7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</row>
    <row r="147" spans="1:36" ht="12.75">
      <c r="A147" s="36"/>
      <c r="C147" s="47"/>
      <c r="D147" s="6"/>
      <c r="E147" s="323"/>
      <c r="F147" s="6"/>
      <c r="G147" s="308"/>
      <c r="H147" s="6"/>
      <c r="I147" s="6"/>
      <c r="J147" s="299"/>
      <c r="K147" s="6"/>
      <c r="L147" s="7"/>
      <c r="N147" s="33"/>
      <c r="O147" s="239"/>
      <c r="P147" s="71"/>
      <c r="Q147" s="71"/>
      <c r="R147" s="71"/>
      <c r="S147" s="71"/>
      <c r="T147" s="33"/>
      <c r="U147" s="33"/>
      <c r="V147" s="33"/>
      <c r="W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</row>
    <row r="148" spans="1:36" ht="12.75">
      <c r="A148" s="36"/>
      <c r="C148" s="47"/>
      <c r="D148" s="6"/>
      <c r="E148" s="323"/>
      <c r="F148" s="6"/>
      <c r="G148" s="308"/>
      <c r="H148" s="6"/>
      <c r="I148" s="6"/>
      <c r="J148" s="299"/>
      <c r="K148" s="6"/>
      <c r="L148" s="7"/>
      <c r="N148" s="33"/>
      <c r="O148" s="187"/>
      <c r="P148" s="33"/>
      <c r="Q148" s="33"/>
      <c r="R148" s="33"/>
      <c r="S148" s="33"/>
      <c r="T148" s="33"/>
      <c r="U148" s="33"/>
      <c r="V148" s="33"/>
      <c r="W148" s="33"/>
      <c r="AA148" s="33"/>
      <c r="AB148" s="239"/>
      <c r="AC148" s="71"/>
      <c r="AD148" s="71"/>
      <c r="AE148" s="71"/>
      <c r="AF148" s="71"/>
      <c r="AG148" s="33"/>
      <c r="AH148" s="33"/>
      <c r="AI148" s="33"/>
      <c r="AJ148" s="33"/>
    </row>
    <row r="149" spans="1:36" ht="12.75">
      <c r="A149" s="36"/>
      <c r="C149" s="6"/>
      <c r="D149" s="6"/>
      <c r="E149" s="323"/>
      <c r="F149" s="6"/>
      <c r="G149" s="308"/>
      <c r="H149" s="9"/>
      <c r="I149" s="9"/>
      <c r="J149" s="299"/>
      <c r="K149" s="6"/>
      <c r="L149" s="7"/>
      <c r="N149" s="33"/>
      <c r="O149" s="187"/>
      <c r="P149" s="33"/>
      <c r="Q149" s="33"/>
      <c r="R149" s="33"/>
      <c r="S149" s="33"/>
      <c r="T149" s="33"/>
      <c r="U149" s="33"/>
      <c r="V149" s="33"/>
      <c r="W149" s="33"/>
      <c r="AA149" s="33"/>
      <c r="AB149" s="187"/>
      <c r="AC149" s="33"/>
      <c r="AD149" s="33"/>
      <c r="AE149" s="33"/>
      <c r="AF149" s="33"/>
      <c r="AG149" s="33"/>
      <c r="AH149" s="33"/>
      <c r="AI149" s="33"/>
      <c r="AJ149" s="33"/>
    </row>
    <row r="150" spans="1:36" ht="12.75">
      <c r="A150" s="36"/>
      <c r="C150" s="47"/>
      <c r="D150" s="6"/>
      <c r="E150" s="323"/>
      <c r="F150" s="6"/>
      <c r="G150" s="308"/>
      <c r="H150" s="154"/>
      <c r="I150" s="6"/>
      <c r="J150" s="299"/>
      <c r="K150" s="6"/>
      <c r="L150" s="7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AA150" s="33"/>
      <c r="AB150" s="187"/>
      <c r="AC150" s="33"/>
      <c r="AD150" s="33"/>
      <c r="AE150" s="33"/>
      <c r="AF150" s="33"/>
      <c r="AG150" s="33"/>
      <c r="AH150" s="33"/>
      <c r="AI150" s="33"/>
      <c r="AJ150" s="33"/>
    </row>
    <row r="151" spans="1:36" ht="12.75">
      <c r="A151" s="36"/>
      <c r="C151" s="47"/>
      <c r="D151" s="6"/>
      <c r="E151" s="323"/>
      <c r="F151" s="6"/>
      <c r="G151" s="308"/>
      <c r="H151" s="9"/>
      <c r="I151" s="9"/>
      <c r="J151" s="299"/>
      <c r="K151" s="6"/>
      <c r="L151" s="7"/>
      <c r="N151" s="33"/>
      <c r="O151" s="187"/>
      <c r="P151" s="33"/>
      <c r="Q151" s="33"/>
      <c r="R151" s="33"/>
      <c r="S151" s="33"/>
      <c r="T151" s="33"/>
      <c r="U151" s="33"/>
      <c r="V151" s="33"/>
      <c r="W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</row>
    <row r="152" spans="1:36" ht="12.75">
      <c r="A152" s="36"/>
      <c r="C152" s="47"/>
      <c r="D152" s="6"/>
      <c r="E152" s="323"/>
      <c r="F152" s="6"/>
      <c r="G152" s="308"/>
      <c r="H152" s="9"/>
      <c r="I152" s="9"/>
      <c r="J152" s="299"/>
      <c r="K152" s="6"/>
      <c r="L152" s="7"/>
      <c r="N152" s="33"/>
      <c r="O152" s="187"/>
      <c r="P152" s="33"/>
      <c r="Q152" s="33"/>
      <c r="R152" s="33"/>
      <c r="S152" s="33"/>
      <c r="T152" s="33"/>
      <c r="U152" s="33"/>
      <c r="V152" s="33"/>
      <c r="W152" s="33"/>
      <c r="AA152" s="33"/>
      <c r="AB152" s="187"/>
      <c r="AC152" s="33"/>
      <c r="AD152" s="33"/>
      <c r="AE152" s="33"/>
      <c r="AF152" s="33"/>
      <c r="AG152" s="33"/>
      <c r="AH152" s="33"/>
      <c r="AI152" s="33"/>
      <c r="AJ152" s="33"/>
    </row>
    <row r="153" spans="1:36" ht="12.75">
      <c r="A153" s="36"/>
      <c r="C153" s="6"/>
      <c r="D153" s="6"/>
      <c r="E153" s="323"/>
      <c r="F153" s="6"/>
      <c r="G153" s="308"/>
      <c r="H153" s="9"/>
      <c r="I153" s="9"/>
      <c r="J153" s="299"/>
      <c r="K153" s="6"/>
      <c r="L153" s="7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AA153" s="33"/>
      <c r="AB153" s="187"/>
      <c r="AC153" s="33"/>
      <c r="AD153" s="33"/>
      <c r="AE153" s="33"/>
      <c r="AF153" s="33"/>
      <c r="AG153" s="33"/>
      <c r="AH153" s="33"/>
      <c r="AI153" s="33"/>
      <c r="AJ153" s="33"/>
    </row>
    <row r="154" spans="1:36" ht="12.75">
      <c r="A154" s="36"/>
      <c r="C154" s="9"/>
      <c r="D154" s="9"/>
      <c r="E154" s="322"/>
      <c r="F154" s="9"/>
      <c r="G154" s="311"/>
      <c r="H154" s="9"/>
      <c r="I154" s="9"/>
      <c r="J154" s="299"/>
      <c r="K154" s="6"/>
      <c r="L154" s="7"/>
      <c r="N154" s="33"/>
      <c r="O154" s="187"/>
      <c r="P154" s="33"/>
      <c r="Q154" s="33"/>
      <c r="R154" s="33"/>
      <c r="S154" s="33"/>
      <c r="T154" s="33"/>
      <c r="U154" s="33"/>
      <c r="V154" s="33"/>
      <c r="W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</row>
    <row r="155" spans="1:36" ht="12.75">
      <c r="A155" s="36"/>
      <c r="C155" s="153"/>
      <c r="D155" s="154"/>
      <c r="E155" s="336"/>
      <c r="F155" s="154"/>
      <c r="G155" s="319"/>
      <c r="H155" s="9"/>
      <c r="I155" s="9"/>
      <c r="J155" s="299"/>
      <c r="K155" s="6"/>
      <c r="L155" s="7"/>
      <c r="N155" s="33"/>
      <c r="O155" s="187"/>
      <c r="P155" s="33"/>
      <c r="Q155" s="33"/>
      <c r="R155" s="33"/>
      <c r="S155" s="33"/>
      <c r="T155" s="33"/>
      <c r="U155" s="33"/>
      <c r="V155" s="33"/>
      <c r="W155" s="33"/>
      <c r="AA155" s="33"/>
      <c r="AB155" s="187"/>
      <c r="AC155" s="33"/>
      <c r="AD155" s="33"/>
      <c r="AE155" s="33"/>
      <c r="AF155" s="33"/>
      <c r="AG155" s="33"/>
      <c r="AH155" s="33"/>
      <c r="AI155" s="33"/>
      <c r="AJ155" s="33"/>
    </row>
    <row r="156" spans="1:36" ht="12.75">
      <c r="A156" s="36"/>
      <c r="C156" s="9"/>
      <c r="D156" s="9"/>
      <c r="E156" s="322"/>
      <c r="F156" s="9"/>
      <c r="G156" s="311"/>
      <c r="H156" s="9"/>
      <c r="I156" s="9"/>
      <c r="J156" s="299"/>
      <c r="K156" s="6"/>
      <c r="L156" s="7"/>
      <c r="N156" s="33"/>
      <c r="O156" s="33"/>
      <c r="P156" s="33"/>
      <c r="Q156" s="33"/>
      <c r="R156" s="33"/>
      <c r="S156" s="33"/>
      <c r="T156" s="33"/>
      <c r="U156" s="33"/>
      <c r="V156" s="71"/>
      <c r="W156" s="33"/>
      <c r="AA156" s="33"/>
      <c r="AB156" s="187"/>
      <c r="AC156" s="33"/>
      <c r="AD156" s="33"/>
      <c r="AE156" s="33"/>
      <c r="AF156" s="33"/>
      <c r="AG156" s="33"/>
      <c r="AH156" s="33"/>
      <c r="AI156" s="33"/>
      <c r="AJ156" s="33"/>
    </row>
    <row r="157" spans="1:36" ht="12.75">
      <c r="A157" s="36"/>
      <c r="C157" s="9"/>
      <c r="D157" s="9"/>
      <c r="E157" s="322"/>
      <c r="F157" s="9"/>
      <c r="G157" s="311"/>
      <c r="H157" s="9"/>
      <c r="I157" s="9"/>
      <c r="J157" s="299"/>
      <c r="K157" s="6"/>
      <c r="L157" s="7"/>
      <c r="N157" s="33"/>
      <c r="O157" s="187"/>
      <c r="P157" s="33"/>
      <c r="Q157" s="33"/>
      <c r="R157" s="33"/>
      <c r="S157" s="33"/>
      <c r="T157" s="33"/>
      <c r="U157" s="33"/>
      <c r="V157" s="33"/>
      <c r="W157" s="33"/>
      <c r="AA157" s="33"/>
      <c r="AB157" s="33"/>
      <c r="AC157" s="33"/>
      <c r="AD157" s="33"/>
      <c r="AE157" s="33"/>
      <c r="AF157" s="33"/>
      <c r="AG157" s="33"/>
      <c r="AH157" s="33"/>
      <c r="AI157" s="71"/>
      <c r="AJ157" s="33"/>
    </row>
    <row r="158" spans="1:36" ht="12.75">
      <c r="A158" s="36"/>
      <c r="C158" s="4"/>
      <c r="D158" s="4"/>
      <c r="F158" s="4"/>
      <c r="H158" s="9"/>
      <c r="I158" s="9"/>
      <c r="K158" s="6"/>
      <c r="L158" s="7"/>
      <c r="N158" s="33"/>
      <c r="O158" s="187"/>
      <c r="P158" s="33"/>
      <c r="Q158" s="33"/>
      <c r="R158" s="33"/>
      <c r="S158" s="33"/>
      <c r="T158" s="33"/>
      <c r="U158" s="33"/>
      <c r="V158" s="33"/>
      <c r="W158" s="33"/>
      <c r="AA158" s="33"/>
      <c r="AB158" s="187"/>
      <c r="AC158" s="33"/>
      <c r="AD158" s="33"/>
      <c r="AE158" s="33"/>
      <c r="AF158" s="33"/>
      <c r="AG158" s="33"/>
      <c r="AH158" s="33"/>
      <c r="AI158" s="33"/>
      <c r="AJ158" s="33"/>
    </row>
    <row r="159" spans="1:36" ht="12.75">
      <c r="A159" s="36"/>
      <c r="C159" s="4"/>
      <c r="D159" s="4"/>
      <c r="F159" s="4"/>
      <c r="H159" s="6"/>
      <c r="I159" s="6"/>
      <c r="K159" s="4"/>
      <c r="L159" s="7"/>
      <c r="N159" s="33"/>
      <c r="O159" s="187"/>
      <c r="P159" s="33"/>
      <c r="Q159" s="33"/>
      <c r="R159" s="33"/>
      <c r="S159" s="33"/>
      <c r="T159" s="33"/>
      <c r="U159" s="33"/>
      <c r="V159" s="33"/>
      <c r="W159" s="33"/>
      <c r="AA159" s="33"/>
      <c r="AB159" s="187"/>
      <c r="AC159" s="33"/>
      <c r="AD159" s="33"/>
      <c r="AE159" s="33"/>
      <c r="AF159" s="33"/>
      <c r="AG159" s="33"/>
      <c r="AH159" s="33"/>
      <c r="AI159" s="33"/>
      <c r="AJ159" s="33"/>
    </row>
    <row r="160" spans="1:36" ht="12.75">
      <c r="A160" s="36"/>
      <c r="C160" s="4"/>
      <c r="D160" s="4"/>
      <c r="F160" s="4"/>
      <c r="H160" s="6"/>
      <c r="I160" s="6"/>
      <c r="K160" s="4"/>
      <c r="L160" s="7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AA160" s="33"/>
      <c r="AB160" s="187"/>
      <c r="AC160" s="33"/>
      <c r="AD160" s="33"/>
      <c r="AE160" s="33"/>
      <c r="AF160" s="33"/>
      <c r="AG160" s="33"/>
      <c r="AH160" s="33"/>
      <c r="AI160" s="33"/>
      <c r="AJ160" s="33"/>
    </row>
    <row r="161" spans="1:36" ht="12.75">
      <c r="A161" s="36"/>
      <c r="C161" s="4"/>
      <c r="D161" s="4"/>
      <c r="F161" s="4"/>
      <c r="H161" s="6"/>
      <c r="I161" s="4"/>
      <c r="K161" s="4"/>
      <c r="L161" s="7"/>
      <c r="N161" s="71"/>
      <c r="O161" s="71"/>
      <c r="P161" s="71"/>
      <c r="Q161" s="71"/>
      <c r="R161" s="71"/>
      <c r="S161" s="71"/>
      <c r="T161" s="71"/>
      <c r="U161" s="71"/>
      <c r="V161" s="33"/>
      <c r="W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</row>
    <row r="162" spans="1:36" ht="12.75">
      <c r="A162" s="36"/>
      <c r="C162" s="4"/>
      <c r="D162" s="4"/>
      <c r="F162" s="4"/>
      <c r="K162" s="4"/>
      <c r="L162" s="7"/>
      <c r="N162" s="152"/>
      <c r="O162" s="153"/>
      <c r="P162" s="154"/>
      <c r="Q162" s="154"/>
      <c r="R162" s="154"/>
      <c r="S162" s="154"/>
      <c r="T162" s="154"/>
      <c r="U162" s="33"/>
      <c r="V162" s="33"/>
      <c r="W162" s="33"/>
      <c r="AA162" s="71"/>
      <c r="AB162" s="71"/>
      <c r="AC162" s="71"/>
      <c r="AD162" s="71"/>
      <c r="AE162" s="71"/>
      <c r="AF162" s="71"/>
      <c r="AG162" s="71"/>
      <c r="AH162" s="71"/>
      <c r="AI162" s="33"/>
      <c r="AJ162" s="33"/>
    </row>
    <row r="163" spans="1:36" ht="12.75">
      <c r="A163" s="36"/>
      <c r="C163" s="5"/>
      <c r="D163" s="5"/>
      <c r="E163" s="325"/>
      <c r="F163" s="5"/>
      <c r="H163" s="4"/>
      <c r="I163" s="4"/>
      <c r="J163" s="299"/>
      <c r="K163" s="4"/>
      <c r="L163" s="7"/>
      <c r="N163" s="71"/>
      <c r="O163" s="71"/>
      <c r="P163" s="71"/>
      <c r="Q163" s="71"/>
      <c r="R163" s="71"/>
      <c r="S163" s="71"/>
      <c r="T163" s="71"/>
      <c r="U163" s="71"/>
      <c r="V163" s="33"/>
      <c r="W163" s="33"/>
      <c r="AA163" s="152"/>
      <c r="AB163" s="153"/>
      <c r="AC163" s="154"/>
      <c r="AD163" s="154"/>
      <c r="AE163" s="154"/>
      <c r="AF163" s="154"/>
      <c r="AG163" s="154"/>
      <c r="AH163" s="33"/>
      <c r="AI163" s="33"/>
      <c r="AJ163" s="33"/>
    </row>
    <row r="164" spans="1:36" ht="12.75">
      <c r="A164" s="36"/>
      <c r="C164" s="6"/>
      <c r="D164" s="6"/>
      <c r="E164" s="323"/>
      <c r="F164" s="6"/>
      <c r="G164" s="308"/>
      <c r="H164" s="4"/>
      <c r="I164" s="4"/>
      <c r="J164" s="299"/>
      <c r="K164" s="4"/>
      <c r="L164" s="7"/>
      <c r="N164" s="71"/>
      <c r="O164" s="71"/>
      <c r="P164" s="71"/>
      <c r="Q164" s="71"/>
      <c r="R164" s="71"/>
      <c r="S164" s="71"/>
      <c r="T164" s="71"/>
      <c r="U164" s="71"/>
      <c r="V164" s="33"/>
      <c r="W164" s="33"/>
      <c r="AA164" s="71"/>
      <c r="AB164" s="71"/>
      <c r="AC164" s="71"/>
      <c r="AD164" s="71"/>
      <c r="AE164" s="71"/>
      <c r="AF164" s="71"/>
      <c r="AG164" s="71"/>
      <c r="AH164" s="71"/>
      <c r="AI164" s="33"/>
      <c r="AJ164" s="33"/>
    </row>
    <row r="165" spans="1:36" ht="12.75">
      <c r="A165" s="36"/>
      <c r="C165" s="6"/>
      <c r="D165" s="6"/>
      <c r="E165" s="323"/>
      <c r="F165" s="6"/>
      <c r="G165" s="308"/>
      <c r="H165" s="4"/>
      <c r="I165" s="4"/>
      <c r="K165" s="4"/>
      <c r="L165" s="7"/>
      <c r="N165" s="71"/>
      <c r="O165" s="33"/>
      <c r="P165" s="33"/>
      <c r="Q165" s="33"/>
      <c r="R165" s="33"/>
      <c r="S165" s="33"/>
      <c r="T165" s="71"/>
      <c r="U165" s="71"/>
      <c r="V165" s="33"/>
      <c r="W165" s="33"/>
      <c r="AA165" s="71"/>
      <c r="AB165" s="71"/>
      <c r="AC165" s="71"/>
      <c r="AD165" s="71"/>
      <c r="AE165" s="71"/>
      <c r="AF165" s="71"/>
      <c r="AG165" s="71"/>
      <c r="AH165" s="71"/>
      <c r="AI165" s="33"/>
      <c r="AJ165" s="33"/>
    </row>
    <row r="166" spans="1:36" ht="12.75">
      <c r="A166" s="36"/>
      <c r="C166" s="6"/>
      <c r="D166" s="6"/>
      <c r="E166" s="323"/>
      <c r="F166" s="6"/>
      <c r="G166" s="308"/>
      <c r="H166" s="4"/>
      <c r="I166" s="4"/>
      <c r="K166" s="4"/>
      <c r="L166" s="7"/>
      <c r="N166" s="71"/>
      <c r="O166" s="33"/>
      <c r="P166" s="33"/>
      <c r="Q166" s="33"/>
      <c r="R166" s="33"/>
      <c r="S166" s="33"/>
      <c r="T166" s="71"/>
      <c r="U166" s="71"/>
      <c r="V166" s="33"/>
      <c r="W166" s="33"/>
      <c r="AA166" s="71"/>
      <c r="AB166" s="33"/>
      <c r="AC166" s="33"/>
      <c r="AD166" s="33"/>
      <c r="AE166" s="33"/>
      <c r="AF166" s="33"/>
      <c r="AG166" s="71"/>
      <c r="AH166" s="71"/>
      <c r="AI166" s="33"/>
      <c r="AJ166" s="33"/>
    </row>
    <row r="167" spans="1:36" ht="12.75">
      <c r="A167" s="36"/>
      <c r="H167" s="4"/>
      <c r="I167" s="4"/>
      <c r="K167" s="4"/>
      <c r="L167" s="7"/>
      <c r="N167" s="71"/>
      <c r="O167" s="33"/>
      <c r="P167" s="33"/>
      <c r="Q167" s="33"/>
      <c r="R167" s="33"/>
      <c r="S167" s="33"/>
      <c r="T167" s="71"/>
      <c r="U167" s="71"/>
      <c r="V167" s="33"/>
      <c r="W167" s="33"/>
      <c r="AA167" s="71"/>
      <c r="AB167" s="33"/>
      <c r="AC167" s="33"/>
      <c r="AD167" s="33"/>
      <c r="AE167" s="33"/>
      <c r="AF167" s="33"/>
      <c r="AG167" s="71"/>
      <c r="AH167" s="71"/>
      <c r="AI167" s="33"/>
      <c r="AJ167" s="33"/>
    </row>
    <row r="168" spans="1:36" ht="12.75">
      <c r="A168" s="36"/>
      <c r="C168" s="4"/>
      <c r="D168" s="4"/>
      <c r="F168" s="4"/>
      <c r="H168" s="6"/>
      <c r="I168" s="6"/>
      <c r="K168" s="4"/>
      <c r="L168" s="7"/>
      <c r="N168" s="71"/>
      <c r="O168" s="33"/>
      <c r="P168" s="33"/>
      <c r="Q168" s="33"/>
      <c r="R168" s="33"/>
      <c r="S168" s="33"/>
      <c r="T168" s="71"/>
      <c r="U168" s="71"/>
      <c r="V168" s="33"/>
      <c r="W168" s="33"/>
      <c r="AA168" s="71"/>
      <c r="AB168" s="33"/>
      <c r="AC168" s="33"/>
      <c r="AD168" s="33"/>
      <c r="AE168" s="33"/>
      <c r="AF168" s="33"/>
      <c r="AG168" s="71"/>
      <c r="AH168" s="71"/>
      <c r="AI168" s="33"/>
      <c r="AJ168" s="33"/>
    </row>
    <row r="169" spans="1:36" ht="12.75">
      <c r="A169" s="42"/>
      <c r="C169" s="4"/>
      <c r="D169" s="4"/>
      <c r="F169" s="4"/>
      <c r="H169" s="6"/>
      <c r="I169" s="6"/>
      <c r="K169" s="4"/>
      <c r="L169" s="7"/>
      <c r="N169" s="71"/>
      <c r="O169" s="33"/>
      <c r="P169" s="33"/>
      <c r="Q169" s="33"/>
      <c r="R169" s="33"/>
      <c r="S169" s="33"/>
      <c r="T169" s="71"/>
      <c r="U169" s="71"/>
      <c r="V169" s="33"/>
      <c r="W169" s="33"/>
      <c r="AA169" s="71"/>
      <c r="AB169" s="33"/>
      <c r="AC169" s="33"/>
      <c r="AD169" s="33"/>
      <c r="AE169" s="33"/>
      <c r="AF169" s="33"/>
      <c r="AG169" s="71"/>
      <c r="AH169" s="71"/>
      <c r="AI169" s="33"/>
      <c r="AJ169" s="33"/>
    </row>
    <row r="170" spans="1:36" ht="12.75">
      <c r="A170" s="4"/>
      <c r="C170" s="6"/>
      <c r="D170" s="6"/>
      <c r="E170" s="323"/>
      <c r="F170" s="6"/>
      <c r="H170" s="4"/>
      <c r="I170" s="4"/>
      <c r="K170" s="4"/>
      <c r="L170" s="7"/>
      <c r="N170" s="71"/>
      <c r="O170" s="71"/>
      <c r="P170" s="71"/>
      <c r="Q170" s="71"/>
      <c r="R170" s="71"/>
      <c r="S170" s="33"/>
      <c r="T170" s="71"/>
      <c r="U170" s="71"/>
      <c r="V170" s="33"/>
      <c r="W170" s="33"/>
      <c r="AA170" s="71"/>
      <c r="AB170" s="33"/>
      <c r="AC170" s="33"/>
      <c r="AD170" s="33"/>
      <c r="AE170" s="33"/>
      <c r="AF170" s="33"/>
      <c r="AG170" s="71"/>
      <c r="AH170" s="71"/>
      <c r="AI170" s="33"/>
      <c r="AJ170" s="33"/>
    </row>
    <row r="171" spans="1:36" ht="12.75">
      <c r="A171" s="4"/>
      <c r="C171" s="4"/>
      <c r="D171" s="4"/>
      <c r="F171" s="4"/>
      <c r="H171" s="4"/>
      <c r="I171" s="4"/>
      <c r="K171" s="4"/>
      <c r="L171" s="7"/>
      <c r="N171" s="71"/>
      <c r="O171" s="33"/>
      <c r="P171" s="33"/>
      <c r="Q171" s="33"/>
      <c r="R171" s="33"/>
      <c r="S171" s="33"/>
      <c r="T171" s="33"/>
      <c r="U171" s="33"/>
      <c r="V171" s="33"/>
      <c r="W171" s="33"/>
      <c r="AA171" s="71"/>
      <c r="AB171" s="71"/>
      <c r="AC171" s="71"/>
      <c r="AD171" s="71"/>
      <c r="AE171" s="71"/>
      <c r="AF171" s="33"/>
      <c r="AG171" s="71"/>
      <c r="AH171" s="71"/>
      <c r="AI171" s="33"/>
      <c r="AJ171" s="33"/>
    </row>
    <row r="172" spans="1:36" ht="12.75">
      <c r="A172" s="4"/>
      <c r="C172" s="4"/>
      <c r="D172" s="4"/>
      <c r="F172" s="4"/>
      <c r="H172" s="4"/>
      <c r="I172" s="4"/>
      <c r="K172" s="4"/>
      <c r="L172" s="7"/>
      <c r="N172" s="71"/>
      <c r="O172" s="33"/>
      <c r="P172" s="33"/>
      <c r="Q172" s="33"/>
      <c r="R172" s="33"/>
      <c r="S172" s="33"/>
      <c r="T172" s="33"/>
      <c r="U172" s="33"/>
      <c r="V172" s="33"/>
      <c r="W172" s="33"/>
      <c r="AA172" s="71"/>
      <c r="AB172" s="33"/>
      <c r="AC172" s="33"/>
      <c r="AD172" s="33"/>
      <c r="AE172" s="33"/>
      <c r="AF172" s="33"/>
      <c r="AG172" s="33"/>
      <c r="AH172" s="33"/>
      <c r="AI172" s="33"/>
      <c r="AJ172" s="33"/>
    </row>
    <row r="173" spans="1:36" ht="12.75">
      <c r="A173" s="4"/>
      <c r="C173" s="6"/>
      <c r="D173" s="6"/>
      <c r="E173" s="323"/>
      <c r="F173" s="6"/>
      <c r="G173" s="308"/>
      <c r="H173" s="4"/>
      <c r="I173" s="4"/>
      <c r="L173" s="7"/>
      <c r="N173" s="71"/>
      <c r="O173" s="33"/>
      <c r="P173" s="33"/>
      <c r="Q173" s="33"/>
      <c r="R173" s="33"/>
      <c r="S173" s="33"/>
      <c r="T173" s="33"/>
      <c r="U173" s="33"/>
      <c r="V173" s="33"/>
      <c r="W173" s="33"/>
      <c r="AA173" s="71"/>
      <c r="AB173" s="33"/>
      <c r="AC173" s="33"/>
      <c r="AD173" s="33"/>
      <c r="AE173" s="33"/>
      <c r="AF173" s="33"/>
      <c r="AG173" s="33"/>
      <c r="AH173" s="33"/>
      <c r="AI173" s="33"/>
      <c r="AJ173" s="33"/>
    </row>
    <row r="174" spans="1:36" ht="12.75">
      <c r="A174" s="4"/>
      <c r="C174" s="6"/>
      <c r="D174" s="6"/>
      <c r="E174" s="323"/>
      <c r="F174" s="6"/>
      <c r="G174" s="308"/>
      <c r="H174" s="4"/>
      <c r="I174" s="4"/>
      <c r="L174" s="7"/>
      <c r="N174" s="71"/>
      <c r="V174" s="33"/>
      <c r="W174" s="33"/>
      <c r="AA174" s="71"/>
      <c r="AB174" s="33"/>
      <c r="AC174" s="33"/>
      <c r="AD174" s="33"/>
      <c r="AE174" s="33"/>
      <c r="AF174" s="33"/>
      <c r="AG174" s="33"/>
      <c r="AH174" s="33"/>
      <c r="AI174" s="33"/>
      <c r="AJ174" s="33"/>
    </row>
    <row r="175" spans="1:36" ht="12.75">
      <c r="A175" s="4"/>
      <c r="C175" s="4"/>
      <c r="D175" s="4"/>
      <c r="F175" s="4"/>
      <c r="H175" s="4"/>
      <c r="I175" s="4"/>
      <c r="L175" s="7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AA175" s="71"/>
      <c r="AI175" s="33"/>
      <c r="AJ175" s="33"/>
    </row>
    <row r="176" spans="1:36" ht="12.75">
      <c r="A176" s="4"/>
      <c r="C176" s="4"/>
      <c r="D176" s="4"/>
      <c r="F176" s="4"/>
      <c r="H176" s="4"/>
      <c r="I176" s="4"/>
      <c r="L176" s="7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</row>
    <row r="177" spans="1:36" ht="12.75">
      <c r="A177" s="4"/>
      <c r="C177" s="4"/>
      <c r="D177" s="4"/>
      <c r="F177" s="4"/>
      <c r="H177" s="4"/>
      <c r="I177" s="4"/>
      <c r="L177" s="7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</row>
    <row r="178" spans="1:36" ht="12.75">
      <c r="A178" s="4"/>
      <c r="C178" s="6"/>
      <c r="D178" s="6"/>
      <c r="E178" s="323"/>
      <c r="F178" s="6"/>
      <c r="H178" s="4"/>
      <c r="I178" s="4"/>
      <c r="L178" s="7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</row>
    <row r="179" spans="1:36" ht="12.75">
      <c r="A179" s="4"/>
      <c r="C179" s="6"/>
      <c r="D179" s="6"/>
      <c r="E179" s="323"/>
      <c r="F179" s="6"/>
      <c r="H179" s="4"/>
      <c r="I179" s="4"/>
      <c r="L179" s="7"/>
      <c r="N179" s="33"/>
      <c r="O179" s="33"/>
      <c r="P179" s="33"/>
      <c r="Q179" s="33"/>
      <c r="R179" s="33"/>
      <c r="S179" s="33"/>
      <c r="T179" s="33"/>
      <c r="U179" s="33"/>
      <c r="V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</row>
    <row r="180" spans="1:35" ht="12.75">
      <c r="A180" s="4"/>
      <c r="C180" s="4"/>
      <c r="D180" s="4"/>
      <c r="F180" s="4"/>
      <c r="H180" s="4"/>
      <c r="I180" s="4"/>
      <c r="L180" s="7"/>
      <c r="N180" s="33"/>
      <c r="O180" s="33"/>
      <c r="P180" s="33"/>
      <c r="Q180" s="33"/>
      <c r="R180" s="33"/>
      <c r="S180" s="33"/>
      <c r="T180" s="33"/>
      <c r="U180" s="33"/>
      <c r="V180" s="33"/>
      <c r="AA180" s="33"/>
      <c r="AB180" s="33"/>
      <c r="AC180" s="33"/>
      <c r="AD180" s="33"/>
      <c r="AE180" s="33"/>
      <c r="AF180" s="33"/>
      <c r="AG180" s="33"/>
      <c r="AH180" s="33"/>
      <c r="AI180" s="33"/>
    </row>
    <row r="181" spans="1:35" ht="12.75">
      <c r="A181" s="4"/>
      <c r="C181" s="4"/>
      <c r="D181" s="4"/>
      <c r="F181" s="4"/>
      <c r="H181" s="4"/>
      <c r="I181" s="4"/>
      <c r="L181" s="7"/>
      <c r="N181" s="33"/>
      <c r="O181" s="33"/>
      <c r="P181" s="33"/>
      <c r="Q181" s="33"/>
      <c r="R181" s="33"/>
      <c r="S181" s="33"/>
      <c r="T181" s="33"/>
      <c r="U181" s="33"/>
      <c r="V181" s="33"/>
      <c r="AA181" s="33"/>
      <c r="AB181" s="33"/>
      <c r="AC181" s="33"/>
      <c r="AD181" s="33"/>
      <c r="AE181" s="33"/>
      <c r="AF181" s="33"/>
      <c r="AG181" s="33"/>
      <c r="AH181" s="33"/>
      <c r="AI181" s="33"/>
    </row>
    <row r="182" spans="1:35" ht="12.75">
      <c r="A182" s="5"/>
      <c r="C182" s="4"/>
      <c r="D182" s="4"/>
      <c r="F182" s="4"/>
      <c r="H182" s="4"/>
      <c r="I182" s="4"/>
      <c r="L182" s="7"/>
      <c r="N182" s="33"/>
      <c r="O182" s="33"/>
      <c r="P182" s="33"/>
      <c r="Q182" s="33"/>
      <c r="R182" s="33"/>
      <c r="S182" s="33"/>
      <c r="T182" s="33"/>
      <c r="U182" s="33"/>
      <c r="V182" s="33"/>
      <c r="AA182" s="33"/>
      <c r="AB182" s="33"/>
      <c r="AC182" s="33"/>
      <c r="AD182" s="33"/>
      <c r="AE182" s="33"/>
      <c r="AF182" s="33"/>
      <c r="AG182" s="33"/>
      <c r="AH182" s="33"/>
      <c r="AI182" s="33"/>
    </row>
    <row r="183" spans="1:35" ht="12.75">
      <c r="A183" s="5"/>
      <c r="C183" s="4"/>
      <c r="D183" s="4"/>
      <c r="F183" s="4"/>
      <c r="H183" s="4"/>
      <c r="I183" s="4"/>
      <c r="L183" s="7"/>
      <c r="N183" s="33"/>
      <c r="O183" s="33"/>
      <c r="P183" s="33"/>
      <c r="Q183" s="33"/>
      <c r="R183" s="33"/>
      <c r="S183" s="33"/>
      <c r="T183" s="33"/>
      <c r="U183" s="33"/>
      <c r="V183" s="33"/>
      <c r="AA183" s="33"/>
      <c r="AB183" s="33"/>
      <c r="AC183" s="33"/>
      <c r="AD183" s="33"/>
      <c r="AE183" s="33"/>
      <c r="AF183" s="33"/>
      <c r="AG183" s="33"/>
      <c r="AH183" s="33"/>
      <c r="AI183" s="33"/>
    </row>
    <row r="184" spans="1:35" ht="12.75">
      <c r="A184" s="5"/>
      <c r="C184" s="4"/>
      <c r="D184" s="4"/>
      <c r="F184" s="4"/>
      <c r="H184" s="4"/>
      <c r="I184" s="4"/>
      <c r="L184" s="7"/>
      <c r="N184" s="33"/>
      <c r="O184" s="33"/>
      <c r="P184" s="33"/>
      <c r="Q184" s="33"/>
      <c r="R184" s="33"/>
      <c r="S184" s="33"/>
      <c r="T184" s="33"/>
      <c r="U184" s="33"/>
      <c r="V184" s="33"/>
      <c r="AA184" s="33"/>
      <c r="AB184" s="33"/>
      <c r="AC184" s="33"/>
      <c r="AD184" s="33"/>
      <c r="AE184" s="33"/>
      <c r="AF184" s="33"/>
      <c r="AG184" s="33"/>
      <c r="AH184" s="33"/>
      <c r="AI184" s="33"/>
    </row>
    <row r="185" spans="1:35" ht="12.75">
      <c r="A185" s="5"/>
      <c r="C185" s="4"/>
      <c r="D185" s="4"/>
      <c r="F185" s="4"/>
      <c r="H185" s="4"/>
      <c r="I185" s="4"/>
      <c r="L185" s="7"/>
      <c r="N185" s="33"/>
      <c r="O185" s="33"/>
      <c r="P185" s="33"/>
      <c r="Q185" s="33"/>
      <c r="R185" s="33"/>
      <c r="S185" s="33"/>
      <c r="T185" s="33"/>
      <c r="U185" s="33"/>
      <c r="V185" s="33"/>
      <c r="AA185" s="33"/>
      <c r="AB185" s="33"/>
      <c r="AC185" s="33"/>
      <c r="AD185" s="33"/>
      <c r="AE185" s="33"/>
      <c r="AF185" s="33"/>
      <c r="AG185" s="33"/>
      <c r="AH185" s="33"/>
      <c r="AI185" s="33"/>
    </row>
    <row r="186" spans="1:35" ht="12.75">
      <c r="A186" s="5"/>
      <c r="C186" s="4"/>
      <c r="D186" s="4"/>
      <c r="F186" s="4"/>
      <c r="H186" s="4"/>
      <c r="I186" s="4"/>
      <c r="L186" s="7"/>
      <c r="N186" s="33"/>
      <c r="O186" s="33"/>
      <c r="P186" s="33"/>
      <c r="Q186" s="33"/>
      <c r="R186" s="33"/>
      <c r="S186" s="33"/>
      <c r="T186" s="33"/>
      <c r="U186" s="33"/>
      <c r="V186" s="33"/>
      <c r="AA186" s="33"/>
      <c r="AB186" s="33"/>
      <c r="AC186" s="33"/>
      <c r="AD186" s="33"/>
      <c r="AE186" s="33"/>
      <c r="AF186" s="33"/>
      <c r="AG186" s="33"/>
      <c r="AH186" s="33"/>
      <c r="AI186" s="33"/>
    </row>
    <row r="187" spans="1:35" ht="12.75">
      <c r="A187" s="4"/>
      <c r="C187" s="4"/>
      <c r="D187" s="4"/>
      <c r="F187" s="4"/>
      <c r="H187" s="4"/>
      <c r="I187" s="4"/>
      <c r="L187" s="7"/>
      <c r="N187" s="33"/>
      <c r="O187" s="33"/>
      <c r="P187" s="33"/>
      <c r="Q187" s="33"/>
      <c r="R187" s="33"/>
      <c r="S187" s="33"/>
      <c r="T187" s="33"/>
      <c r="U187" s="33"/>
      <c r="V187" s="33"/>
      <c r="AA187" s="33"/>
      <c r="AB187" s="33"/>
      <c r="AC187" s="33"/>
      <c r="AD187" s="33"/>
      <c r="AE187" s="33"/>
      <c r="AF187" s="33"/>
      <c r="AG187" s="33"/>
      <c r="AH187" s="33"/>
      <c r="AI187" s="33"/>
    </row>
    <row r="188" spans="1:35" ht="12.75">
      <c r="A188" s="4"/>
      <c r="C188" s="4"/>
      <c r="D188" s="4"/>
      <c r="F188" s="4"/>
      <c r="L188" s="7"/>
      <c r="N188" s="33"/>
      <c r="O188" s="33"/>
      <c r="P188" s="33"/>
      <c r="Q188" s="33"/>
      <c r="R188" s="33"/>
      <c r="S188" s="33"/>
      <c r="T188" s="33"/>
      <c r="U188" s="33"/>
      <c r="V188" s="33"/>
      <c r="AA188" s="33"/>
      <c r="AB188" s="33"/>
      <c r="AC188" s="33"/>
      <c r="AD188" s="33"/>
      <c r="AE188" s="33"/>
      <c r="AF188" s="33"/>
      <c r="AG188" s="33"/>
      <c r="AH188" s="33"/>
      <c r="AI188" s="33"/>
    </row>
    <row r="189" spans="1:35" ht="12.75">
      <c r="A189" s="4"/>
      <c r="C189" s="4"/>
      <c r="D189" s="4"/>
      <c r="F189" s="4"/>
      <c r="H189" s="4"/>
      <c r="I189" s="4"/>
      <c r="L189" s="7"/>
      <c r="N189" s="33"/>
      <c r="O189" s="33"/>
      <c r="P189" s="33"/>
      <c r="Q189" s="33"/>
      <c r="R189" s="33"/>
      <c r="S189" s="33"/>
      <c r="T189" s="33"/>
      <c r="U189" s="33"/>
      <c r="V189" s="33"/>
      <c r="AA189" s="33"/>
      <c r="AB189" s="33"/>
      <c r="AC189" s="33"/>
      <c r="AD189" s="33"/>
      <c r="AE189" s="33"/>
      <c r="AF189" s="33"/>
      <c r="AG189" s="33"/>
      <c r="AH189" s="33"/>
      <c r="AI189" s="33"/>
    </row>
    <row r="190" spans="1:35" ht="12.75">
      <c r="A190" s="4"/>
      <c r="C190" s="6"/>
      <c r="D190" s="6"/>
      <c r="E190" s="323"/>
      <c r="F190" s="6"/>
      <c r="H190" s="4"/>
      <c r="I190" s="4"/>
      <c r="L190" s="7"/>
      <c r="N190" s="33"/>
      <c r="O190" s="33"/>
      <c r="P190" s="33"/>
      <c r="Q190" s="33"/>
      <c r="R190" s="33"/>
      <c r="S190" s="33"/>
      <c r="T190" s="33"/>
      <c r="U190" s="33"/>
      <c r="V190" s="33"/>
      <c r="AA190" s="33"/>
      <c r="AB190" s="33"/>
      <c r="AC190" s="33"/>
      <c r="AD190" s="33"/>
      <c r="AE190" s="33"/>
      <c r="AF190" s="33"/>
      <c r="AG190" s="33"/>
      <c r="AH190" s="33"/>
      <c r="AI190" s="33"/>
    </row>
    <row r="191" spans="1:35" ht="12.75">
      <c r="A191" s="4"/>
      <c r="C191" s="4"/>
      <c r="D191" s="4"/>
      <c r="F191" s="4"/>
      <c r="H191" s="4"/>
      <c r="I191" s="4"/>
      <c r="L191" s="7"/>
      <c r="N191" s="33"/>
      <c r="O191" s="33"/>
      <c r="P191" s="33"/>
      <c r="Q191" s="33"/>
      <c r="R191" s="33"/>
      <c r="S191" s="33"/>
      <c r="T191" s="33"/>
      <c r="U191" s="33"/>
      <c r="V191" s="33"/>
      <c r="AA191" s="33"/>
      <c r="AB191" s="33"/>
      <c r="AC191" s="33"/>
      <c r="AD191" s="33"/>
      <c r="AE191" s="33"/>
      <c r="AF191" s="33"/>
      <c r="AG191" s="33"/>
      <c r="AH191" s="33"/>
      <c r="AI191" s="33"/>
    </row>
    <row r="192" spans="1:35" ht="12.75">
      <c r="A192" s="4"/>
      <c r="C192" s="4"/>
      <c r="D192" s="4"/>
      <c r="F192" s="4"/>
      <c r="H192" s="4"/>
      <c r="I192" s="4"/>
      <c r="L192" s="7"/>
      <c r="N192" s="33"/>
      <c r="O192" s="33"/>
      <c r="P192" s="33"/>
      <c r="Q192" s="33"/>
      <c r="R192" s="33"/>
      <c r="S192" s="33"/>
      <c r="T192" s="33"/>
      <c r="U192" s="33"/>
      <c r="V192" s="33"/>
      <c r="AA192" s="33"/>
      <c r="AB192" s="33"/>
      <c r="AC192" s="33"/>
      <c r="AD192" s="33"/>
      <c r="AE192" s="33"/>
      <c r="AF192" s="33"/>
      <c r="AG192" s="33"/>
      <c r="AH192" s="33"/>
      <c r="AI192" s="33"/>
    </row>
    <row r="193" spans="1:35" ht="12.75">
      <c r="A193" s="4"/>
      <c r="H193" s="4"/>
      <c r="I193" s="4"/>
      <c r="L193" s="7"/>
      <c r="N193" s="33"/>
      <c r="O193" s="33"/>
      <c r="P193" s="33"/>
      <c r="Q193" s="33"/>
      <c r="R193" s="33"/>
      <c r="S193" s="33"/>
      <c r="T193" s="33"/>
      <c r="U193" s="33"/>
      <c r="V193" s="33"/>
      <c r="AA193" s="33"/>
      <c r="AB193" s="33"/>
      <c r="AC193" s="33"/>
      <c r="AD193" s="33"/>
      <c r="AE193" s="33"/>
      <c r="AF193" s="33"/>
      <c r="AG193" s="33"/>
      <c r="AH193" s="33"/>
      <c r="AI193" s="33"/>
    </row>
    <row r="194" spans="1:35" ht="12.75">
      <c r="A194" s="4"/>
      <c r="C194" s="4"/>
      <c r="D194" s="4"/>
      <c r="F194" s="4"/>
      <c r="H194" s="4"/>
      <c r="I194" s="4"/>
      <c r="L194" s="7"/>
      <c r="N194" s="33"/>
      <c r="O194" s="33"/>
      <c r="P194" s="33"/>
      <c r="Q194" s="33"/>
      <c r="R194" s="33"/>
      <c r="S194" s="33"/>
      <c r="T194" s="33"/>
      <c r="U194" s="33"/>
      <c r="V194" s="33"/>
      <c r="AA194" s="33"/>
      <c r="AB194" s="33"/>
      <c r="AC194" s="33"/>
      <c r="AD194" s="33"/>
      <c r="AE194" s="33"/>
      <c r="AF194" s="33"/>
      <c r="AG194" s="33"/>
      <c r="AH194" s="33"/>
      <c r="AI194" s="33"/>
    </row>
    <row r="195" spans="1:35" ht="12.75">
      <c r="A195" s="4"/>
      <c r="C195" s="4"/>
      <c r="D195" s="4"/>
      <c r="F195" s="4"/>
      <c r="H195" s="4"/>
      <c r="I195" s="4"/>
      <c r="L195" s="7"/>
      <c r="N195" s="33"/>
      <c r="O195" s="33"/>
      <c r="P195" s="33"/>
      <c r="Q195" s="33"/>
      <c r="R195" s="33"/>
      <c r="S195" s="33"/>
      <c r="T195" s="33"/>
      <c r="U195" s="33"/>
      <c r="AA195" s="33"/>
      <c r="AB195" s="33"/>
      <c r="AC195" s="33"/>
      <c r="AD195" s="33"/>
      <c r="AE195" s="33"/>
      <c r="AF195" s="33"/>
      <c r="AG195" s="33"/>
      <c r="AH195" s="33"/>
      <c r="AI195" s="33"/>
    </row>
    <row r="196" spans="1:34" ht="12.75">
      <c r="A196" s="4"/>
      <c r="C196" s="4"/>
      <c r="D196" s="4"/>
      <c r="F196" s="4"/>
      <c r="H196" s="4"/>
      <c r="I196" s="4"/>
      <c r="J196" s="299"/>
      <c r="L196" s="7"/>
      <c r="N196" s="33"/>
      <c r="O196" s="33"/>
      <c r="P196" s="33"/>
      <c r="Q196" s="33"/>
      <c r="R196" s="33"/>
      <c r="S196" s="33"/>
      <c r="T196" s="33"/>
      <c r="U196" s="33"/>
      <c r="V196" s="33"/>
      <c r="AA196" s="33"/>
      <c r="AB196" s="33"/>
      <c r="AC196" s="33"/>
      <c r="AD196" s="33"/>
      <c r="AE196" s="33"/>
      <c r="AF196" s="33"/>
      <c r="AG196" s="33"/>
      <c r="AH196" s="33"/>
    </row>
    <row r="197" spans="1:35" ht="12.75">
      <c r="A197" s="4"/>
      <c r="C197" s="4"/>
      <c r="D197" s="4"/>
      <c r="F197" s="4"/>
      <c r="H197" s="6"/>
      <c r="I197" s="6"/>
      <c r="J197" s="299"/>
      <c r="L197" s="7"/>
      <c r="N197" s="33"/>
      <c r="O197" s="33"/>
      <c r="P197" s="33"/>
      <c r="Q197" s="33"/>
      <c r="R197" s="33"/>
      <c r="S197" s="33"/>
      <c r="T197" s="33"/>
      <c r="U197" s="33"/>
      <c r="V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1:35" ht="12.75">
      <c r="A198" s="4"/>
      <c r="C198" s="4"/>
      <c r="D198" s="4"/>
      <c r="F198" s="4"/>
      <c r="H198" s="6"/>
      <c r="I198" s="6"/>
      <c r="J198" s="302"/>
      <c r="L198" s="7"/>
      <c r="N198" s="33"/>
      <c r="O198" s="33"/>
      <c r="P198" s="33"/>
      <c r="Q198" s="33"/>
      <c r="R198" s="33"/>
      <c r="S198" s="33"/>
      <c r="T198" s="33"/>
      <c r="U198" s="33"/>
      <c r="V198" s="33"/>
      <c r="AA198" s="33"/>
      <c r="AB198" s="33"/>
      <c r="AC198" s="33"/>
      <c r="AD198" s="33"/>
      <c r="AE198" s="33"/>
      <c r="AF198" s="33"/>
      <c r="AG198" s="33"/>
      <c r="AH198" s="33"/>
      <c r="AI198" s="33"/>
    </row>
    <row r="199" spans="1:35" ht="12.75">
      <c r="A199" s="4"/>
      <c r="C199" s="4"/>
      <c r="D199" s="4"/>
      <c r="F199" s="4"/>
      <c r="H199" s="6"/>
      <c r="I199" s="6"/>
      <c r="J199" s="299"/>
      <c r="L199" s="7"/>
      <c r="N199" s="33"/>
      <c r="O199" s="33"/>
      <c r="P199" s="33"/>
      <c r="Q199" s="33"/>
      <c r="R199" s="33"/>
      <c r="S199" s="33"/>
      <c r="T199" s="33"/>
      <c r="U199" s="33"/>
      <c r="V199" s="33"/>
      <c r="AA199" s="33"/>
      <c r="AB199" s="33"/>
      <c r="AC199" s="33"/>
      <c r="AD199" s="33"/>
      <c r="AE199" s="33"/>
      <c r="AF199" s="33"/>
      <c r="AG199" s="33"/>
      <c r="AH199" s="33"/>
      <c r="AI199" s="33"/>
    </row>
    <row r="200" spans="1:35" ht="12.75">
      <c r="A200" s="4"/>
      <c r="C200" s="4"/>
      <c r="D200" s="4"/>
      <c r="F200" s="4"/>
      <c r="H200" s="6"/>
      <c r="I200" s="6"/>
      <c r="J200" s="299"/>
      <c r="L200" s="7"/>
      <c r="V200" s="33"/>
      <c r="AA200" s="33"/>
      <c r="AB200" s="33"/>
      <c r="AC200" s="33"/>
      <c r="AD200" s="33"/>
      <c r="AE200" s="33"/>
      <c r="AF200" s="33"/>
      <c r="AG200" s="33"/>
      <c r="AH200" s="33"/>
      <c r="AI200" s="33"/>
    </row>
    <row r="201" spans="1:35" ht="12.75">
      <c r="A201" s="4"/>
      <c r="C201" s="4"/>
      <c r="D201" s="4"/>
      <c r="F201" s="4"/>
      <c r="H201" s="6"/>
      <c r="I201" s="6"/>
      <c r="J201" s="299"/>
      <c r="L201" s="7"/>
      <c r="N201" s="33"/>
      <c r="O201" s="33"/>
      <c r="P201" s="33"/>
      <c r="Q201" s="33"/>
      <c r="R201" s="33"/>
      <c r="S201" s="33"/>
      <c r="T201" s="33"/>
      <c r="U201" s="33"/>
      <c r="V201" s="33"/>
      <c r="AI201" s="33"/>
    </row>
    <row r="202" spans="1:35" ht="12.75">
      <c r="A202" s="4"/>
      <c r="C202" s="6"/>
      <c r="D202" s="6"/>
      <c r="E202" s="323"/>
      <c r="F202" s="6"/>
      <c r="G202" s="308"/>
      <c r="H202" s="6"/>
      <c r="I202" s="6"/>
      <c r="J202" s="299"/>
      <c r="L202" s="7"/>
      <c r="N202" s="33"/>
      <c r="O202" s="33"/>
      <c r="P202" s="33"/>
      <c r="Q202" s="33"/>
      <c r="R202" s="33"/>
      <c r="S202" s="33"/>
      <c r="T202" s="33"/>
      <c r="U202" s="33"/>
      <c r="V202" s="33"/>
      <c r="AA202" s="33"/>
      <c r="AB202" s="33"/>
      <c r="AC202" s="33"/>
      <c r="AD202" s="33"/>
      <c r="AE202" s="33"/>
      <c r="AF202" s="33"/>
      <c r="AG202" s="33"/>
      <c r="AH202" s="33"/>
      <c r="AI202" s="33"/>
    </row>
    <row r="203" spans="1:35" ht="12.75">
      <c r="A203" s="4"/>
      <c r="C203" s="6"/>
      <c r="D203" s="6"/>
      <c r="E203" s="323"/>
      <c r="F203" s="6"/>
      <c r="G203" s="308"/>
      <c r="H203" s="9"/>
      <c r="I203" s="9"/>
      <c r="J203" s="299"/>
      <c r="L203" s="7"/>
      <c r="N203" s="33"/>
      <c r="O203" s="33"/>
      <c r="P203" s="33"/>
      <c r="Q203" s="33"/>
      <c r="R203" s="33"/>
      <c r="S203" s="33"/>
      <c r="T203" s="33"/>
      <c r="U203" s="33"/>
      <c r="V203" s="33"/>
      <c r="AA203" s="33"/>
      <c r="AB203" s="33"/>
      <c r="AC203" s="33"/>
      <c r="AD203" s="33"/>
      <c r="AE203" s="33"/>
      <c r="AF203" s="33"/>
      <c r="AG203" s="33"/>
      <c r="AH203" s="33"/>
      <c r="AI203" s="33"/>
    </row>
    <row r="204" spans="1:35" ht="12.75">
      <c r="A204" s="4"/>
      <c r="C204" s="6"/>
      <c r="D204" s="6"/>
      <c r="E204" s="323"/>
      <c r="F204" s="6"/>
      <c r="G204" s="308"/>
      <c r="H204" s="7"/>
      <c r="I204" s="7"/>
      <c r="J204" s="299"/>
      <c r="L204" s="7"/>
      <c r="N204" s="33"/>
      <c r="O204" s="33"/>
      <c r="P204" s="33"/>
      <c r="Q204" s="33"/>
      <c r="R204" s="33"/>
      <c r="S204" s="33"/>
      <c r="T204" s="33"/>
      <c r="U204" s="33"/>
      <c r="V204" s="33"/>
      <c r="AA204" s="33"/>
      <c r="AB204" s="33"/>
      <c r="AC204" s="33"/>
      <c r="AD204" s="33"/>
      <c r="AE204" s="33"/>
      <c r="AF204" s="33"/>
      <c r="AG204" s="33"/>
      <c r="AH204" s="33"/>
      <c r="AI204" s="33"/>
    </row>
    <row r="205" spans="1:35" ht="12.75">
      <c r="A205" s="4"/>
      <c r="C205" s="6"/>
      <c r="D205" s="6"/>
      <c r="E205" s="323"/>
      <c r="F205" s="6"/>
      <c r="G205" s="308"/>
      <c r="H205" s="7"/>
      <c r="I205" s="7"/>
      <c r="J205" s="299"/>
      <c r="L205" s="7"/>
      <c r="N205" s="33"/>
      <c r="O205" s="33"/>
      <c r="P205" s="33"/>
      <c r="Q205" s="33"/>
      <c r="R205" s="33"/>
      <c r="S205" s="33"/>
      <c r="T205" s="33"/>
      <c r="U205" s="33"/>
      <c r="V205" s="33"/>
      <c r="AA205" s="33"/>
      <c r="AB205" s="33"/>
      <c r="AC205" s="33"/>
      <c r="AD205" s="33"/>
      <c r="AE205" s="33"/>
      <c r="AF205" s="33"/>
      <c r="AG205" s="33"/>
      <c r="AH205" s="33"/>
      <c r="AI205" s="33"/>
    </row>
    <row r="206" spans="1:35" ht="12.75">
      <c r="A206" s="4"/>
      <c r="C206" s="6"/>
      <c r="D206" s="6"/>
      <c r="E206" s="323"/>
      <c r="F206" s="6"/>
      <c r="G206" s="308"/>
      <c r="H206" s="7"/>
      <c r="I206" s="7"/>
      <c r="J206" s="299"/>
      <c r="L206" s="7"/>
      <c r="N206" s="33"/>
      <c r="O206" s="33"/>
      <c r="P206" s="33"/>
      <c r="Q206" s="33"/>
      <c r="R206" s="33"/>
      <c r="S206" s="33"/>
      <c r="T206" s="33"/>
      <c r="U206" s="33"/>
      <c r="V206" s="33"/>
      <c r="AA206" s="33"/>
      <c r="AB206" s="33"/>
      <c r="AC206" s="33"/>
      <c r="AD206" s="33"/>
      <c r="AE206" s="33"/>
      <c r="AF206" s="33"/>
      <c r="AG206" s="33"/>
      <c r="AH206" s="33"/>
      <c r="AI206" s="33"/>
    </row>
    <row r="207" spans="3:35" ht="12.75">
      <c r="C207" s="6"/>
      <c r="D207" s="6"/>
      <c r="E207" s="323"/>
      <c r="F207" s="6"/>
      <c r="G207" s="308"/>
      <c r="H207" s="7"/>
      <c r="I207" s="7"/>
      <c r="J207" s="299"/>
      <c r="L207" s="7"/>
      <c r="N207" s="33"/>
      <c r="O207" s="33"/>
      <c r="P207" s="33"/>
      <c r="Q207" s="33"/>
      <c r="R207" s="33"/>
      <c r="S207" s="33"/>
      <c r="T207" s="33"/>
      <c r="U207" s="33"/>
      <c r="V207" s="33"/>
      <c r="AA207" s="33"/>
      <c r="AB207" s="33"/>
      <c r="AC207" s="33"/>
      <c r="AD207" s="33"/>
      <c r="AE207" s="33"/>
      <c r="AF207" s="33"/>
      <c r="AG207" s="33"/>
      <c r="AH207" s="33"/>
      <c r="AI207" s="33"/>
    </row>
    <row r="208" spans="1:35" ht="12.75">
      <c r="A208" s="4"/>
      <c r="C208" s="9"/>
      <c r="D208" s="9"/>
      <c r="E208" s="322"/>
      <c r="F208" s="9"/>
      <c r="G208" s="311"/>
      <c r="H208" s="7"/>
      <c r="I208" s="7"/>
      <c r="J208" s="299"/>
      <c r="L208" s="7"/>
      <c r="N208" s="33"/>
      <c r="O208" s="33"/>
      <c r="P208" s="33"/>
      <c r="Q208" s="33"/>
      <c r="R208" s="33"/>
      <c r="S208" s="33"/>
      <c r="T208" s="33"/>
      <c r="U208" s="33"/>
      <c r="V208" s="33"/>
      <c r="AA208" s="33"/>
      <c r="AB208" s="33"/>
      <c r="AC208" s="33"/>
      <c r="AD208" s="33"/>
      <c r="AE208" s="33"/>
      <c r="AF208" s="33"/>
      <c r="AG208" s="33"/>
      <c r="AH208" s="33"/>
      <c r="AI208" s="33"/>
    </row>
    <row r="209" spans="1:35" ht="12.75">
      <c r="A209" s="4"/>
      <c r="C209" s="7"/>
      <c r="D209" s="7"/>
      <c r="E209" s="323"/>
      <c r="F209" s="7"/>
      <c r="G209" s="308"/>
      <c r="H209" s="7"/>
      <c r="I209" s="7"/>
      <c r="J209" s="299"/>
      <c r="L209" s="7"/>
      <c r="N209" s="33"/>
      <c r="O209" s="33"/>
      <c r="P209" s="33"/>
      <c r="Q209" s="33"/>
      <c r="R209" s="33"/>
      <c r="S209" s="33"/>
      <c r="T209" s="33"/>
      <c r="U209" s="33"/>
      <c r="V209" s="33"/>
      <c r="AA209" s="33"/>
      <c r="AB209" s="33"/>
      <c r="AC209" s="33"/>
      <c r="AD209" s="33"/>
      <c r="AE209" s="33"/>
      <c r="AF209" s="33"/>
      <c r="AG209" s="33"/>
      <c r="AH209" s="33"/>
      <c r="AI209" s="33"/>
    </row>
    <row r="210" spans="1:35" ht="12.75">
      <c r="A210" s="4"/>
      <c r="C210" s="7"/>
      <c r="D210" s="7"/>
      <c r="E210" s="323"/>
      <c r="F210" s="7"/>
      <c r="G210" s="308"/>
      <c r="L210" s="7"/>
      <c r="N210" s="33"/>
      <c r="O210" s="33"/>
      <c r="P210" s="33"/>
      <c r="Q210" s="33"/>
      <c r="R210" s="33"/>
      <c r="S210" s="33"/>
      <c r="T210" s="33"/>
      <c r="U210" s="33"/>
      <c r="V210" s="71"/>
      <c r="AA210" s="33"/>
      <c r="AB210" s="33"/>
      <c r="AC210" s="33"/>
      <c r="AD210" s="33"/>
      <c r="AE210" s="33"/>
      <c r="AF210" s="33"/>
      <c r="AG210" s="33"/>
      <c r="AH210" s="33"/>
      <c r="AI210" s="33"/>
    </row>
    <row r="211" spans="1:35" ht="12.75">
      <c r="A211" s="4"/>
      <c r="C211" s="7"/>
      <c r="D211" s="7"/>
      <c r="E211" s="323"/>
      <c r="F211" s="7"/>
      <c r="G211" s="308"/>
      <c r="L211" s="7"/>
      <c r="N211" s="33"/>
      <c r="O211" s="33"/>
      <c r="P211" s="33"/>
      <c r="Q211" s="33"/>
      <c r="R211" s="33"/>
      <c r="S211" s="33"/>
      <c r="T211" s="33"/>
      <c r="U211" s="33"/>
      <c r="AA211" s="33"/>
      <c r="AB211" s="33"/>
      <c r="AC211" s="33"/>
      <c r="AD211" s="33"/>
      <c r="AE211" s="33"/>
      <c r="AF211" s="33"/>
      <c r="AG211" s="33"/>
      <c r="AH211" s="33"/>
      <c r="AI211" s="71"/>
    </row>
    <row r="212" spans="1:34" ht="12.75">
      <c r="A212" s="4"/>
      <c r="C212" s="7"/>
      <c r="D212" s="7"/>
      <c r="E212" s="323"/>
      <c r="F212" s="7"/>
      <c r="G212" s="308"/>
      <c r="L212" s="7"/>
      <c r="N212" s="33"/>
      <c r="O212" s="33"/>
      <c r="P212" s="33"/>
      <c r="Q212" s="33"/>
      <c r="R212" s="33"/>
      <c r="S212" s="33"/>
      <c r="T212" s="33"/>
      <c r="U212" s="33"/>
      <c r="AA212" s="33"/>
      <c r="AB212" s="33"/>
      <c r="AC212" s="33"/>
      <c r="AD212" s="33"/>
      <c r="AE212" s="33"/>
      <c r="AF212" s="33"/>
      <c r="AG212" s="33"/>
      <c r="AH212" s="33"/>
    </row>
    <row r="213" spans="1:34" ht="12.75">
      <c r="A213" s="4"/>
      <c r="C213" s="7"/>
      <c r="D213" s="7"/>
      <c r="E213" s="323"/>
      <c r="F213" s="7"/>
      <c r="G213" s="308"/>
      <c r="L213" s="7"/>
      <c r="N213" s="33"/>
      <c r="O213" s="33"/>
      <c r="P213" s="33"/>
      <c r="Q213" s="33"/>
      <c r="R213" s="33"/>
      <c r="S213" s="33"/>
      <c r="T213" s="33"/>
      <c r="U213" s="33"/>
      <c r="AA213" s="33"/>
      <c r="AB213" s="33"/>
      <c r="AC213" s="33"/>
      <c r="AD213" s="33"/>
      <c r="AE213" s="33"/>
      <c r="AF213" s="33"/>
      <c r="AG213" s="33"/>
      <c r="AH213" s="33"/>
    </row>
    <row r="214" spans="1:34" ht="12.75">
      <c r="A214" s="4"/>
      <c r="C214" s="7"/>
      <c r="D214" s="7"/>
      <c r="E214" s="323"/>
      <c r="F214" s="7"/>
      <c r="G214" s="308"/>
      <c r="L214" s="7"/>
      <c r="N214" s="33"/>
      <c r="O214" s="33"/>
      <c r="P214" s="33"/>
      <c r="Q214" s="33"/>
      <c r="R214" s="33"/>
      <c r="S214" s="33"/>
      <c r="T214" s="33"/>
      <c r="U214" s="33"/>
      <c r="AA214" s="33"/>
      <c r="AB214" s="33"/>
      <c r="AC214" s="33"/>
      <c r="AD214" s="33"/>
      <c r="AE214" s="33"/>
      <c r="AF214" s="33"/>
      <c r="AG214" s="33"/>
      <c r="AH214" s="33"/>
    </row>
    <row r="215" spans="1:34" ht="12.75">
      <c r="A215" s="4"/>
      <c r="L215" s="7"/>
      <c r="N215" s="71"/>
      <c r="O215" s="71"/>
      <c r="P215" s="71"/>
      <c r="Q215" s="71"/>
      <c r="R215" s="71"/>
      <c r="S215" s="71"/>
      <c r="T215" s="71"/>
      <c r="U215" s="71"/>
      <c r="AA215" s="33"/>
      <c r="AB215" s="33"/>
      <c r="AC215" s="33"/>
      <c r="AD215" s="33"/>
      <c r="AE215" s="33"/>
      <c r="AF215" s="33"/>
      <c r="AG215" s="33"/>
      <c r="AH215" s="33"/>
    </row>
    <row r="216" spans="1:34" ht="12.75">
      <c r="A216" s="4"/>
      <c r="L216" s="7"/>
      <c r="AA216" s="71"/>
      <c r="AB216" s="71"/>
      <c r="AC216" s="71"/>
      <c r="AD216" s="71"/>
      <c r="AE216" s="71"/>
      <c r="AF216" s="71"/>
      <c r="AG216" s="71"/>
      <c r="AH216" s="71"/>
    </row>
    <row r="217" spans="1:12" ht="12.75">
      <c r="A217" s="4"/>
      <c r="L217" s="7"/>
    </row>
    <row r="218" spans="1:12" ht="12.75">
      <c r="A218" s="4"/>
      <c r="L218" s="7"/>
    </row>
    <row r="219" spans="1:12" ht="12.75">
      <c r="A219" s="4"/>
      <c r="L219" s="7"/>
    </row>
    <row r="220" spans="1:12" ht="12.75">
      <c r="A220" s="4"/>
      <c r="L220" s="7"/>
    </row>
    <row r="221" spans="1:12" ht="12.75">
      <c r="A221" s="4"/>
      <c r="L221" s="7"/>
    </row>
    <row r="222" spans="1:12" ht="12.75">
      <c r="A222" s="4"/>
      <c r="L222" s="7"/>
    </row>
    <row r="223" spans="1:12" ht="12.75">
      <c r="A223" s="4"/>
      <c r="L223" s="7"/>
    </row>
    <row r="224" spans="1:12" ht="12.75">
      <c r="A224" s="4"/>
      <c r="L224" s="7"/>
    </row>
    <row r="225" ht="12.75">
      <c r="L225" s="7"/>
    </row>
    <row r="226" ht="12.75">
      <c r="L226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81"/>
  <sheetViews>
    <sheetView zoomScale="140" zoomScaleNormal="140" zoomScaleSheetLayoutView="100" zoomScalePageLayoutView="0" workbookViewId="0" topLeftCell="A143">
      <selection activeCell="C168" sqref="C168"/>
    </sheetView>
  </sheetViews>
  <sheetFormatPr defaultColWidth="9.00390625" defaultRowHeight="12.75"/>
  <cols>
    <col min="1" max="1" width="3.375" style="3" customWidth="1"/>
    <col min="2" max="2" width="4.125" style="341" customWidth="1"/>
    <col min="3" max="3" width="12.375" style="3" customWidth="1"/>
    <col min="4" max="4" width="7.00390625" style="3" customWidth="1"/>
    <col min="5" max="5" width="9.00390625" style="3" customWidth="1"/>
    <col min="6" max="6" width="7.875" style="3" customWidth="1"/>
    <col min="7" max="7" width="9.00390625" style="3" customWidth="1"/>
    <col min="8" max="8" width="7.875" style="3" customWidth="1"/>
    <col min="9" max="12" width="9.00390625" style="3" customWidth="1"/>
    <col min="13" max="13" width="8.75390625" style="34" customWidth="1"/>
    <col min="14" max="14" width="4.125" style="34" customWidth="1"/>
    <col min="15" max="15" width="12.375" style="34" customWidth="1"/>
    <col min="16" max="16" width="7.00390625" style="34" customWidth="1"/>
    <col min="17" max="17" width="9.00390625" style="34" customWidth="1"/>
    <col min="18" max="18" width="7.875" style="34" customWidth="1"/>
    <col min="19" max="19" width="9.00390625" style="34" customWidth="1"/>
    <col min="20" max="20" width="7.875" style="34" customWidth="1"/>
    <col min="21" max="26" width="9.00390625" style="34" customWidth="1"/>
    <col min="27" max="27" width="4.125" style="34" customWidth="1"/>
    <col min="28" max="28" width="12.375" style="34" customWidth="1"/>
    <col min="29" max="29" width="7.00390625" style="34" customWidth="1"/>
    <col min="30" max="30" width="9.00390625" style="34" customWidth="1"/>
    <col min="31" max="31" width="7.875" style="34" customWidth="1"/>
    <col min="32" max="32" width="9.00390625" style="34" customWidth="1"/>
    <col min="33" max="33" width="7.875" style="34" customWidth="1"/>
    <col min="34" max="36" width="9.00390625" style="34" customWidth="1"/>
    <col min="37" max="16384" width="9.00390625" style="3" customWidth="1"/>
  </cols>
  <sheetData>
    <row r="1" spans="1:36" ht="12.75">
      <c r="A1" s="42"/>
      <c r="B1" s="341" t="s">
        <v>9</v>
      </c>
      <c r="C1" s="5" t="s">
        <v>265</v>
      </c>
      <c r="D1" s="5"/>
      <c r="E1" s="5"/>
      <c r="F1" s="5"/>
      <c r="G1" s="5"/>
      <c r="H1" s="6"/>
      <c r="I1" s="6"/>
      <c r="J1" s="6"/>
      <c r="K1" s="4" t="s">
        <v>4</v>
      </c>
      <c r="L1" s="6"/>
      <c r="M1" s="43"/>
      <c r="N1" s="71"/>
      <c r="O1" s="71"/>
      <c r="P1" s="71"/>
      <c r="Q1" s="71"/>
      <c r="R1" s="71"/>
      <c r="S1" s="71"/>
      <c r="T1" s="33"/>
      <c r="U1" s="33"/>
      <c r="V1" s="33"/>
      <c r="W1" s="33"/>
      <c r="AA1" s="71"/>
      <c r="AB1" s="71"/>
      <c r="AC1" s="71"/>
      <c r="AD1" s="71"/>
      <c r="AE1" s="71"/>
      <c r="AF1" s="71"/>
      <c r="AG1" s="33"/>
      <c r="AH1" s="33"/>
      <c r="AI1" s="33"/>
      <c r="AJ1" s="33"/>
    </row>
    <row r="2" spans="1:36" ht="12.75">
      <c r="A2" s="6"/>
      <c r="C2" s="5"/>
      <c r="D2" s="5"/>
      <c r="E2" s="5"/>
      <c r="F2" s="5"/>
      <c r="G2" s="5"/>
      <c r="H2" s="6"/>
      <c r="I2" s="6"/>
      <c r="J2" s="6"/>
      <c r="K2" s="4" t="s">
        <v>5</v>
      </c>
      <c r="L2" s="6"/>
      <c r="M2" s="33"/>
      <c r="N2" s="33"/>
      <c r="O2" s="71"/>
      <c r="P2" s="71"/>
      <c r="Q2" s="71"/>
      <c r="R2" s="71"/>
      <c r="S2" s="71"/>
      <c r="T2" s="33"/>
      <c r="U2" s="33"/>
      <c r="V2" s="33"/>
      <c r="W2" s="33"/>
      <c r="AA2" s="33"/>
      <c r="AB2" s="71"/>
      <c r="AC2" s="71"/>
      <c r="AD2" s="71"/>
      <c r="AE2" s="71"/>
      <c r="AF2" s="71"/>
      <c r="AG2" s="33"/>
      <c r="AH2" s="33"/>
      <c r="AI2" s="33"/>
      <c r="AJ2" s="33"/>
    </row>
    <row r="3" spans="1:36" ht="12.75">
      <c r="A3" s="6"/>
      <c r="C3" s="6" t="s">
        <v>85</v>
      </c>
      <c r="D3" s="6"/>
      <c r="E3" s="6"/>
      <c r="F3" s="6"/>
      <c r="G3" s="6"/>
      <c r="H3" s="6"/>
      <c r="I3" s="6"/>
      <c r="J3" s="6"/>
      <c r="K3" s="4"/>
      <c r="L3" s="4"/>
      <c r="M3" s="71"/>
      <c r="N3" s="71"/>
      <c r="O3" s="33"/>
      <c r="P3" s="33"/>
      <c r="Q3" s="33"/>
      <c r="R3" s="33"/>
      <c r="S3" s="33"/>
      <c r="T3" s="33"/>
      <c r="U3" s="33"/>
      <c r="V3" s="33"/>
      <c r="W3" s="33"/>
      <c r="AA3" s="71"/>
      <c r="AB3" s="33"/>
      <c r="AC3" s="33"/>
      <c r="AD3" s="33"/>
      <c r="AE3" s="33"/>
      <c r="AF3" s="33"/>
      <c r="AG3" s="33"/>
      <c r="AH3" s="33"/>
      <c r="AI3" s="33"/>
      <c r="AJ3" s="33"/>
    </row>
    <row r="4" spans="1:36" ht="12.75">
      <c r="A4" s="6"/>
      <c r="C4" s="6" t="s">
        <v>86</v>
      </c>
      <c r="D4" s="6"/>
      <c r="E4" s="6"/>
      <c r="F4" s="6"/>
      <c r="G4" s="6"/>
      <c r="H4" s="6"/>
      <c r="I4" s="6"/>
      <c r="J4" s="6"/>
      <c r="K4" s="4"/>
      <c r="L4" s="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ht="12.75">
      <c r="A5" s="6"/>
      <c r="C5" s="6" t="s">
        <v>757</v>
      </c>
      <c r="D5" s="6"/>
      <c r="E5" s="6"/>
      <c r="F5" s="6"/>
      <c r="G5" s="6"/>
      <c r="H5" s="6"/>
      <c r="I5" s="4"/>
      <c r="J5" s="6"/>
      <c r="K5" s="4"/>
      <c r="L5" s="4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6" ht="15.75">
      <c r="A6" s="45"/>
      <c r="C6" s="3" t="s">
        <v>749</v>
      </c>
      <c r="J6" s="6"/>
      <c r="K6" s="4"/>
      <c r="L6" s="6"/>
      <c r="M6" s="33"/>
      <c r="N6" s="33"/>
      <c r="V6" s="33"/>
      <c r="W6" s="33"/>
      <c r="X6" s="33"/>
      <c r="AA6" s="33"/>
      <c r="AI6" s="33"/>
      <c r="AJ6" s="33"/>
    </row>
    <row r="7" spans="1:36" ht="12.75">
      <c r="A7" s="36"/>
      <c r="C7" s="6"/>
      <c r="D7" s="6"/>
      <c r="E7" s="6"/>
      <c r="F7" s="6"/>
      <c r="G7" s="6"/>
      <c r="H7" s="6"/>
      <c r="I7" s="6"/>
      <c r="J7" s="6"/>
      <c r="K7" s="4"/>
      <c r="L7" s="6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6" ht="16.5">
      <c r="A8" s="4"/>
      <c r="C8" s="5" t="s">
        <v>34</v>
      </c>
      <c r="D8" s="5"/>
      <c r="E8" s="5"/>
      <c r="F8" s="5"/>
      <c r="G8" s="5"/>
      <c r="H8" s="4"/>
      <c r="I8" s="5"/>
      <c r="J8" s="71"/>
      <c r="K8" s="5"/>
      <c r="L8" s="6"/>
      <c r="M8" s="223"/>
      <c r="N8" s="71"/>
      <c r="O8" s="71"/>
      <c r="P8" s="33"/>
      <c r="Q8" s="33"/>
      <c r="R8" s="33"/>
      <c r="S8" s="33"/>
      <c r="T8" s="33"/>
      <c r="U8" s="33"/>
      <c r="V8" s="33"/>
      <c r="W8" s="33"/>
      <c r="X8" s="33"/>
      <c r="AA8" s="203"/>
      <c r="AB8" s="33"/>
      <c r="AC8" s="33"/>
      <c r="AD8" s="33"/>
      <c r="AE8" s="33"/>
      <c r="AF8" s="33"/>
      <c r="AG8" s="33"/>
      <c r="AH8" s="33"/>
      <c r="AI8" s="33"/>
      <c r="AJ8" s="33"/>
    </row>
    <row r="9" spans="1:36" ht="16.5">
      <c r="A9" s="4"/>
      <c r="C9" s="5" t="s">
        <v>35</v>
      </c>
      <c r="D9" s="5"/>
      <c r="E9" s="5"/>
      <c r="F9" s="5"/>
      <c r="G9" s="5"/>
      <c r="H9" s="4"/>
      <c r="I9" s="14"/>
      <c r="J9" s="71"/>
      <c r="K9" s="5"/>
      <c r="L9" s="6"/>
      <c r="M9" s="223"/>
      <c r="N9" s="71"/>
      <c r="O9" s="71"/>
      <c r="P9" s="33"/>
      <c r="Q9" s="33"/>
      <c r="R9" s="33"/>
      <c r="S9" s="33"/>
      <c r="T9" s="33"/>
      <c r="U9" s="33"/>
      <c r="V9" s="33"/>
      <c r="W9" s="33"/>
      <c r="X9" s="33"/>
      <c r="AA9" s="203"/>
      <c r="AB9" s="33"/>
      <c r="AC9" s="33"/>
      <c r="AD9" s="33"/>
      <c r="AE9" s="33"/>
      <c r="AF9" s="33"/>
      <c r="AG9" s="33"/>
      <c r="AH9" s="33"/>
      <c r="AI9" s="33"/>
      <c r="AJ9" s="33"/>
    </row>
    <row r="10" spans="1:36" ht="16.5">
      <c r="A10" s="4"/>
      <c r="C10" s="5" t="s">
        <v>36</v>
      </c>
      <c r="D10" s="5"/>
      <c r="E10" s="5"/>
      <c r="F10" s="5"/>
      <c r="G10" s="5"/>
      <c r="H10" s="4"/>
      <c r="I10" s="71"/>
      <c r="J10" s="71"/>
      <c r="K10" s="5"/>
      <c r="L10" s="6"/>
      <c r="M10" s="223"/>
      <c r="N10" s="71"/>
      <c r="O10" s="71"/>
      <c r="P10" s="33"/>
      <c r="Q10" s="33"/>
      <c r="R10" s="33"/>
      <c r="S10" s="33"/>
      <c r="T10" s="33"/>
      <c r="U10" s="33"/>
      <c r="V10" s="33"/>
      <c r="W10" s="33"/>
      <c r="X10" s="33"/>
      <c r="AA10" s="20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1:36" ht="16.5">
      <c r="A11" s="4"/>
      <c r="C11" s="5"/>
      <c r="D11" s="5"/>
      <c r="E11" s="5"/>
      <c r="F11" s="5"/>
      <c r="G11" s="5"/>
      <c r="H11" s="4"/>
      <c r="I11" s="71"/>
      <c r="J11" s="71"/>
      <c r="K11" s="5"/>
      <c r="L11" s="124"/>
      <c r="M11" s="71"/>
      <c r="N11" s="71"/>
      <c r="O11" s="71"/>
      <c r="P11" s="33"/>
      <c r="Q11" s="33"/>
      <c r="R11" s="33"/>
      <c r="S11" s="33"/>
      <c r="T11" s="33"/>
      <c r="U11" s="33"/>
      <c r="V11" s="33"/>
      <c r="W11" s="33"/>
      <c r="X11" s="33"/>
      <c r="AA11" s="20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1:36" ht="16.5">
      <c r="A12" s="4"/>
      <c r="C12" s="149" t="s">
        <v>203</v>
      </c>
      <c r="D12" s="149"/>
      <c r="E12" s="149" t="s">
        <v>204</v>
      </c>
      <c r="F12" s="149"/>
      <c r="G12" s="149" t="s">
        <v>205</v>
      </c>
      <c r="H12" s="149"/>
      <c r="I12" s="149"/>
      <c r="J12" s="149" t="s">
        <v>206</v>
      </c>
      <c r="K12" s="5"/>
      <c r="L12" s="116"/>
      <c r="M12" s="223"/>
      <c r="N12" s="71"/>
      <c r="O12" s="33"/>
      <c r="P12" s="33"/>
      <c r="Q12" s="33"/>
      <c r="R12" s="33"/>
      <c r="S12" s="33"/>
      <c r="T12" s="33"/>
      <c r="U12" s="33"/>
      <c r="V12" s="33"/>
      <c r="W12" s="33"/>
      <c r="X12" s="33"/>
      <c r="AA12" s="227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1:36" ht="16.5">
      <c r="A13" s="4"/>
      <c r="C13" s="4"/>
      <c r="D13" s="4"/>
      <c r="E13" s="4"/>
      <c r="F13" s="4"/>
      <c r="G13" s="4"/>
      <c r="H13" s="4"/>
      <c r="I13" s="6"/>
      <c r="J13" s="6"/>
      <c r="K13" s="4"/>
      <c r="L13" s="116"/>
      <c r="M13" s="223"/>
      <c r="N13" s="71"/>
      <c r="O13" s="33"/>
      <c r="P13" s="33"/>
      <c r="Q13" s="33"/>
      <c r="R13" s="33"/>
      <c r="S13" s="33"/>
      <c r="T13" s="33"/>
      <c r="U13" s="33"/>
      <c r="V13" s="33"/>
      <c r="W13" s="33"/>
      <c r="X13" s="33"/>
      <c r="AA13" s="20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1:36" ht="16.5">
      <c r="A14" s="4"/>
      <c r="B14" s="341" t="s">
        <v>111</v>
      </c>
      <c r="C14" s="109" t="s">
        <v>446</v>
      </c>
      <c r="D14" s="109"/>
      <c r="E14" s="109"/>
      <c r="F14" s="109"/>
      <c r="G14" s="109"/>
      <c r="H14" s="109"/>
      <c r="I14" s="109"/>
      <c r="J14" s="109"/>
      <c r="K14" s="109"/>
      <c r="L14" s="116"/>
      <c r="M14" s="22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AA14" s="227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6.5">
      <c r="A15" s="4"/>
      <c r="C15" s="109" t="s">
        <v>447</v>
      </c>
      <c r="D15" s="109"/>
      <c r="E15" s="109"/>
      <c r="F15" s="109"/>
      <c r="G15" s="109"/>
      <c r="H15" s="109"/>
      <c r="I15" s="109"/>
      <c r="J15" s="109"/>
      <c r="K15" s="109"/>
      <c r="L15" s="116"/>
      <c r="M15" s="22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AA15" s="20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16.5">
      <c r="A16" s="4"/>
      <c r="C16" s="109" t="s">
        <v>267</v>
      </c>
      <c r="D16" s="109"/>
      <c r="E16" s="109"/>
      <c r="F16" s="109"/>
      <c r="G16" s="109"/>
      <c r="H16" s="109"/>
      <c r="I16" s="109"/>
      <c r="J16" s="109"/>
      <c r="K16" s="109"/>
      <c r="L16" s="6"/>
      <c r="M16" s="22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AA16" s="20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ht="16.5">
      <c r="A17" s="4"/>
      <c r="C17" s="109" t="s">
        <v>209</v>
      </c>
      <c r="D17" s="109"/>
      <c r="E17" s="109"/>
      <c r="F17" s="109"/>
      <c r="G17" s="109"/>
      <c r="H17" s="109"/>
      <c r="I17" s="109"/>
      <c r="J17" s="109"/>
      <c r="K17" s="109"/>
      <c r="L17" s="6"/>
      <c r="M17" s="22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AA17" s="20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36" ht="16.5">
      <c r="A18" s="4"/>
      <c r="C18" s="8" t="s">
        <v>482</v>
      </c>
      <c r="D18" s="8"/>
      <c r="E18" s="8"/>
      <c r="F18" s="109"/>
      <c r="G18" s="109"/>
      <c r="H18" s="109"/>
      <c r="I18" s="109"/>
      <c r="J18" s="109"/>
      <c r="K18" s="109"/>
      <c r="L18" s="6"/>
      <c r="M18" s="223"/>
      <c r="N18" s="33"/>
      <c r="O18" s="198"/>
      <c r="P18" s="33"/>
      <c r="Q18" s="33"/>
      <c r="R18" s="33"/>
      <c r="S18" s="33"/>
      <c r="T18" s="33"/>
      <c r="U18" s="33"/>
      <c r="V18" s="33"/>
      <c r="W18" s="33"/>
      <c r="X18" s="33"/>
      <c r="AA18" s="20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36" ht="16.5">
      <c r="A19" s="4"/>
      <c r="C19" s="8" t="s">
        <v>483</v>
      </c>
      <c r="D19" s="8"/>
      <c r="E19" s="8"/>
      <c r="F19" s="8"/>
      <c r="G19" s="8"/>
      <c r="H19" s="8"/>
      <c r="I19" s="8"/>
      <c r="J19" s="6"/>
      <c r="K19" s="9"/>
      <c r="L19" s="6"/>
      <c r="M19" s="223"/>
      <c r="N19" s="198"/>
      <c r="O19" s="198"/>
      <c r="P19" s="33"/>
      <c r="Q19" s="33"/>
      <c r="R19" s="33"/>
      <c r="S19" s="33"/>
      <c r="T19" s="33"/>
      <c r="U19" s="33"/>
      <c r="V19" s="33"/>
      <c r="W19" s="33"/>
      <c r="X19" s="33"/>
      <c r="AA19" s="20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1:36" ht="16.5">
      <c r="A20" s="4"/>
      <c r="C20" s="8" t="s">
        <v>484</v>
      </c>
      <c r="D20" s="8"/>
      <c r="E20" s="8">
        <f>190.46*0.5</f>
        <v>95.23</v>
      </c>
      <c r="F20" s="8"/>
      <c r="G20" s="8"/>
      <c r="H20" s="8"/>
      <c r="I20" s="8"/>
      <c r="J20" s="6"/>
      <c r="K20" s="9"/>
      <c r="L20" s="6"/>
      <c r="M20" s="223"/>
      <c r="N20" s="198"/>
      <c r="O20" s="198"/>
      <c r="P20" s="33"/>
      <c r="Q20" s="33"/>
      <c r="R20" s="33"/>
      <c r="S20" s="33"/>
      <c r="T20" s="33"/>
      <c r="U20" s="33"/>
      <c r="V20" s="33"/>
      <c r="W20" s="33"/>
      <c r="X20" s="33"/>
      <c r="AA20" s="20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1:36" ht="16.5">
      <c r="A21" s="4"/>
      <c r="C21" s="8"/>
      <c r="D21" s="8"/>
      <c r="E21" s="8"/>
      <c r="F21" s="8"/>
      <c r="G21" s="8"/>
      <c r="H21" s="8"/>
      <c r="I21" s="8"/>
      <c r="J21" s="6"/>
      <c r="K21" s="9"/>
      <c r="L21" s="6"/>
      <c r="M21" s="223"/>
      <c r="N21" s="198"/>
      <c r="O21" s="198"/>
      <c r="P21" s="33"/>
      <c r="Q21" s="33"/>
      <c r="R21" s="33"/>
      <c r="S21" s="33"/>
      <c r="T21" s="33"/>
      <c r="U21" s="33"/>
      <c r="V21" s="33"/>
      <c r="W21" s="33"/>
      <c r="X21" s="33"/>
      <c r="AA21" s="20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1:36" ht="16.5">
      <c r="A22" s="4"/>
      <c r="C22" s="8" t="s">
        <v>146</v>
      </c>
      <c r="D22" s="8"/>
      <c r="E22" s="8">
        <f>SUM(E20:E21)</f>
        <v>95.23</v>
      </c>
      <c r="F22" s="8"/>
      <c r="G22" s="8"/>
      <c r="H22" s="8"/>
      <c r="I22" s="8"/>
      <c r="J22" s="6">
        <f>E22*G22</f>
        <v>0</v>
      </c>
      <c r="K22" s="9"/>
      <c r="L22" s="6"/>
      <c r="M22" s="223"/>
      <c r="N22" s="198"/>
      <c r="O22" s="198"/>
      <c r="P22" s="33"/>
      <c r="Q22" s="33"/>
      <c r="R22" s="33"/>
      <c r="S22" s="33"/>
      <c r="T22" s="33"/>
      <c r="U22" s="33"/>
      <c r="V22" s="33"/>
      <c r="W22" s="33"/>
      <c r="X22" s="33"/>
      <c r="AA22" s="20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1:36" ht="12.75">
      <c r="A23" s="6"/>
      <c r="C23" s="8"/>
      <c r="D23" s="8"/>
      <c r="E23" s="8"/>
      <c r="F23" s="8"/>
      <c r="G23" s="8"/>
      <c r="H23" s="8"/>
      <c r="I23" s="8"/>
      <c r="J23" s="6"/>
      <c r="K23" s="9"/>
      <c r="L23" s="48"/>
      <c r="M23" s="223"/>
      <c r="N23" s="198"/>
      <c r="O23" s="198"/>
      <c r="P23" s="71"/>
      <c r="Q23" s="71"/>
      <c r="R23" s="71"/>
      <c r="S23" s="71"/>
      <c r="T23" s="33"/>
      <c r="U23" s="71"/>
      <c r="V23" s="71"/>
      <c r="W23" s="71"/>
      <c r="AA23" s="71"/>
      <c r="AB23" s="71"/>
      <c r="AC23" s="71"/>
      <c r="AD23" s="71"/>
      <c r="AE23" s="71"/>
      <c r="AF23" s="71"/>
      <c r="AG23" s="33"/>
      <c r="AH23" s="71"/>
      <c r="AI23" s="71"/>
      <c r="AJ23" s="71"/>
    </row>
    <row r="24" spans="1:36" ht="12.75">
      <c r="A24" s="6"/>
      <c r="B24" s="341" t="s">
        <v>129</v>
      </c>
      <c r="C24" s="4" t="s">
        <v>538</v>
      </c>
      <c r="D24" s="4"/>
      <c r="E24" s="4"/>
      <c r="F24" s="4"/>
      <c r="G24" s="4"/>
      <c r="H24" s="4"/>
      <c r="I24" s="4"/>
      <c r="J24" s="4"/>
      <c r="K24" s="4"/>
      <c r="L24" s="48"/>
      <c r="M24" s="223"/>
      <c r="N24" s="33"/>
      <c r="O24" s="33"/>
      <c r="P24" s="71"/>
      <c r="Q24" s="71"/>
      <c r="R24" s="71"/>
      <c r="S24" s="33"/>
      <c r="T24" s="33"/>
      <c r="U24" s="71"/>
      <c r="V24" s="71"/>
      <c r="W24" s="71"/>
      <c r="AA24" s="71"/>
      <c r="AB24" s="71"/>
      <c r="AC24" s="71"/>
      <c r="AD24" s="71"/>
      <c r="AE24" s="71"/>
      <c r="AF24" s="33"/>
      <c r="AG24" s="33"/>
      <c r="AH24" s="71"/>
      <c r="AI24" s="71"/>
      <c r="AJ24" s="71"/>
    </row>
    <row r="25" spans="1:36" ht="12.75">
      <c r="A25" s="6"/>
      <c r="C25" s="4" t="s">
        <v>539</v>
      </c>
      <c r="D25" s="4"/>
      <c r="E25" s="4"/>
      <c r="F25" s="4"/>
      <c r="G25" s="4"/>
      <c r="H25" s="4"/>
      <c r="I25" s="4"/>
      <c r="J25" s="4"/>
      <c r="K25" s="4"/>
      <c r="L25" s="48"/>
      <c r="M25" s="223"/>
      <c r="N25" s="33"/>
      <c r="O25" s="33"/>
      <c r="P25" s="190"/>
      <c r="Q25" s="205"/>
      <c r="R25" s="190"/>
      <c r="S25" s="33"/>
      <c r="T25" s="33"/>
      <c r="U25" s="71"/>
      <c r="V25" s="71"/>
      <c r="W25" s="71"/>
      <c r="AA25" s="71"/>
      <c r="AB25" s="190"/>
      <c r="AC25" s="190"/>
      <c r="AD25" s="205"/>
      <c r="AE25" s="190"/>
      <c r="AF25" s="33"/>
      <c r="AG25" s="33"/>
      <c r="AH25" s="71"/>
      <c r="AI25" s="71"/>
      <c r="AJ25" s="71"/>
    </row>
    <row r="26" spans="1:36" ht="12.75">
      <c r="A26" s="6"/>
      <c r="C26" s="4" t="s">
        <v>263</v>
      </c>
      <c r="D26" s="4"/>
      <c r="E26" s="4"/>
      <c r="F26" s="4"/>
      <c r="G26" s="4"/>
      <c r="H26" s="4"/>
      <c r="I26" s="4"/>
      <c r="J26" s="4"/>
      <c r="K26" s="4"/>
      <c r="L26" s="6"/>
      <c r="M26" s="223"/>
      <c r="N26" s="33"/>
      <c r="O26" s="33"/>
      <c r="P26" s="71"/>
      <c r="Q26" s="71"/>
      <c r="R26" s="71"/>
      <c r="S26" s="71"/>
      <c r="T26" s="71"/>
      <c r="U26" s="71"/>
      <c r="V26" s="71"/>
      <c r="W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</row>
    <row r="27" spans="1:36" ht="12.75">
      <c r="A27" s="9"/>
      <c r="C27" s="8" t="s">
        <v>758</v>
      </c>
      <c r="D27" s="8"/>
      <c r="E27" s="8"/>
      <c r="F27" s="8"/>
      <c r="G27" s="8"/>
      <c r="H27" s="8"/>
      <c r="I27" s="8"/>
      <c r="J27" s="6"/>
      <c r="K27" s="4"/>
      <c r="L27" s="6"/>
      <c r="M27" s="223"/>
      <c r="N27" s="33"/>
      <c r="O27" s="198"/>
      <c r="P27" s="33"/>
      <c r="Q27" s="33"/>
      <c r="R27" s="33"/>
      <c r="S27" s="33"/>
      <c r="T27" s="33"/>
      <c r="U27" s="33"/>
      <c r="V27" s="33"/>
      <c r="W27" s="71"/>
      <c r="AA27" s="71"/>
      <c r="AB27" s="33"/>
      <c r="AC27" s="33"/>
      <c r="AD27" s="33"/>
      <c r="AE27" s="33"/>
      <c r="AF27" s="33"/>
      <c r="AG27" s="33"/>
      <c r="AH27" s="33"/>
      <c r="AI27" s="33"/>
      <c r="AJ27" s="71"/>
    </row>
    <row r="28" spans="1:36" ht="12.75">
      <c r="A28" s="36"/>
      <c r="C28" s="8">
        <v>190.47</v>
      </c>
      <c r="D28" s="8"/>
      <c r="E28" s="8"/>
      <c r="F28" s="8"/>
      <c r="G28" s="8"/>
      <c r="H28" s="8"/>
      <c r="I28" s="8"/>
      <c r="J28" s="6"/>
      <c r="K28" s="4"/>
      <c r="L28" s="6"/>
      <c r="M28" s="223"/>
      <c r="O28" s="198"/>
      <c r="P28" s="33"/>
      <c r="Q28" s="33"/>
      <c r="R28" s="33"/>
      <c r="S28" s="33"/>
      <c r="T28" s="33"/>
      <c r="U28" s="33"/>
      <c r="V28" s="33"/>
      <c r="W28" s="33"/>
      <c r="AA28" s="71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ht="12.75">
      <c r="A29" s="6"/>
      <c r="C29" s="8"/>
      <c r="D29" s="8"/>
      <c r="E29" s="8"/>
      <c r="F29" s="8"/>
      <c r="G29" s="8"/>
      <c r="H29" s="8"/>
      <c r="I29" s="8"/>
      <c r="J29" s="6"/>
      <c r="K29" s="4"/>
      <c r="L29" s="6"/>
      <c r="M29" s="223"/>
      <c r="N29" s="33"/>
      <c r="O29" s="198"/>
      <c r="P29" s="33"/>
      <c r="Q29" s="33"/>
      <c r="R29" s="33"/>
      <c r="S29" s="33"/>
      <c r="T29" s="33"/>
      <c r="U29" s="33"/>
      <c r="V29" s="33"/>
      <c r="W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ht="12.75">
      <c r="A30" s="6"/>
      <c r="C30" s="4" t="s">
        <v>138</v>
      </c>
      <c r="D30" s="4"/>
      <c r="E30" s="4">
        <v>190.47</v>
      </c>
      <c r="F30" s="4"/>
      <c r="G30" s="4"/>
      <c r="H30" s="4"/>
      <c r="I30" s="4"/>
      <c r="J30" s="4">
        <f>E30*G30</f>
        <v>0</v>
      </c>
      <c r="K30" s="4"/>
      <c r="L30" s="6"/>
      <c r="M30" s="223"/>
      <c r="N30" s="33"/>
      <c r="O30" s="33"/>
      <c r="P30" s="33"/>
      <c r="Q30" s="33"/>
      <c r="R30" s="33"/>
      <c r="S30" s="33"/>
      <c r="T30" s="33"/>
      <c r="U30" s="33"/>
      <c r="V30" s="33"/>
      <c r="W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 ht="12.75">
      <c r="A31" s="42"/>
      <c r="C31" s="4"/>
      <c r="D31" s="4"/>
      <c r="E31" s="4"/>
      <c r="F31" s="4"/>
      <c r="G31" s="4"/>
      <c r="H31" s="4"/>
      <c r="I31" s="4"/>
      <c r="J31" s="4"/>
      <c r="K31" s="4"/>
      <c r="L31" s="136"/>
      <c r="M31" s="208"/>
      <c r="N31" s="33"/>
      <c r="O31" s="33"/>
      <c r="P31" s="33"/>
      <c r="Q31" s="33"/>
      <c r="R31" s="33"/>
      <c r="S31" s="33"/>
      <c r="T31" s="33"/>
      <c r="U31" s="33"/>
      <c r="V31" s="33"/>
      <c r="W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6" ht="12.75">
      <c r="A32" s="42"/>
      <c r="B32" s="341" t="s">
        <v>130</v>
      </c>
      <c r="C32" s="4" t="s">
        <v>207</v>
      </c>
      <c r="D32" s="4"/>
      <c r="E32" s="4"/>
      <c r="F32" s="4"/>
      <c r="G32" s="4"/>
      <c r="H32" s="9"/>
      <c r="I32" s="6"/>
      <c r="J32" s="6"/>
      <c r="K32" s="9"/>
      <c r="L32" s="136"/>
      <c r="M32" s="208"/>
      <c r="N32" s="33"/>
      <c r="O32" s="33"/>
      <c r="P32" s="33"/>
      <c r="Q32" s="33"/>
      <c r="R32" s="33"/>
      <c r="S32" s="33"/>
      <c r="T32" s="33"/>
      <c r="U32" s="33"/>
      <c r="V32" s="33"/>
      <c r="W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ht="12.75">
      <c r="A33" s="42"/>
      <c r="C33" s="4" t="s">
        <v>208</v>
      </c>
      <c r="D33" s="4"/>
      <c r="E33" s="4"/>
      <c r="F33" s="4"/>
      <c r="G33" s="4"/>
      <c r="H33" s="9"/>
      <c r="I33" s="6"/>
      <c r="J33" s="6"/>
      <c r="K33" s="9"/>
      <c r="L33" s="151"/>
      <c r="M33" s="180"/>
      <c r="N33" s="33"/>
      <c r="O33" s="33"/>
      <c r="P33" s="33"/>
      <c r="Q33" s="33"/>
      <c r="R33" s="33"/>
      <c r="S33" s="33"/>
      <c r="T33" s="33"/>
      <c r="U33" s="33"/>
      <c r="V33" s="33"/>
      <c r="W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ht="12.75">
      <c r="A34" s="42"/>
      <c r="C34" s="50" t="s">
        <v>485</v>
      </c>
      <c r="D34" s="50"/>
      <c r="E34" s="7"/>
      <c r="F34" s="7"/>
      <c r="G34" s="4"/>
      <c r="H34" s="9"/>
      <c r="I34" s="6"/>
      <c r="J34" s="6"/>
      <c r="K34" s="9"/>
      <c r="L34" s="136"/>
      <c r="M34" s="208"/>
      <c r="N34" s="33"/>
      <c r="O34" s="207"/>
      <c r="P34" s="33"/>
      <c r="Q34" s="33"/>
      <c r="R34" s="33"/>
      <c r="S34" s="33"/>
      <c r="T34" s="33"/>
      <c r="U34" s="33"/>
      <c r="V34" s="33"/>
      <c r="W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ht="12.75">
      <c r="A35" s="42"/>
      <c r="C35" s="8" t="s">
        <v>486</v>
      </c>
      <c r="D35" s="8"/>
      <c r="E35" s="8"/>
      <c r="F35" s="8"/>
      <c r="G35" s="8"/>
      <c r="H35" s="8"/>
      <c r="I35" s="8"/>
      <c r="J35" s="6"/>
      <c r="K35" s="4"/>
      <c r="L35" s="136"/>
      <c r="M35" s="208"/>
      <c r="N35" s="33"/>
      <c r="O35" s="198"/>
      <c r="P35" s="33"/>
      <c r="Q35" s="33"/>
      <c r="R35" s="33"/>
      <c r="S35" s="33"/>
      <c r="T35" s="33"/>
      <c r="U35" s="33"/>
      <c r="V35" s="33"/>
      <c r="W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 ht="12.75">
      <c r="A36" s="42"/>
      <c r="C36" s="8"/>
      <c r="D36" s="8"/>
      <c r="E36" s="8"/>
      <c r="F36" s="8"/>
      <c r="G36" s="8"/>
      <c r="H36" s="8"/>
      <c r="I36" s="8"/>
      <c r="J36" s="6"/>
      <c r="K36" s="4"/>
      <c r="L36" s="136"/>
      <c r="M36" s="208"/>
      <c r="N36" s="33"/>
      <c r="O36" s="198"/>
      <c r="P36" s="33"/>
      <c r="Q36" s="33"/>
      <c r="R36" s="33"/>
      <c r="S36" s="33"/>
      <c r="T36" s="33"/>
      <c r="U36" s="33"/>
      <c r="V36" s="33"/>
      <c r="W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ht="12.75">
      <c r="A37" s="42"/>
      <c r="C37" s="4" t="s">
        <v>138</v>
      </c>
      <c r="D37" s="4"/>
      <c r="E37" s="4">
        <v>190.47</v>
      </c>
      <c r="F37" s="4"/>
      <c r="G37" s="4"/>
      <c r="H37" s="4"/>
      <c r="I37" s="4"/>
      <c r="J37" s="4">
        <f>E37*G37</f>
        <v>0</v>
      </c>
      <c r="K37" s="4"/>
      <c r="L37" s="136"/>
      <c r="M37" s="208"/>
      <c r="N37" s="33"/>
      <c r="O37" s="33"/>
      <c r="P37" s="33"/>
      <c r="Q37" s="33"/>
      <c r="R37" s="33"/>
      <c r="S37" s="33"/>
      <c r="T37" s="33"/>
      <c r="U37" s="33"/>
      <c r="V37" s="33"/>
      <c r="W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ht="12.75">
      <c r="A38" s="42"/>
      <c r="C38" s="4"/>
      <c r="D38" s="4"/>
      <c r="E38" s="4"/>
      <c r="F38" s="4"/>
      <c r="G38" s="4"/>
      <c r="H38" s="4"/>
      <c r="I38" s="4"/>
      <c r="J38" s="4"/>
      <c r="K38" s="4"/>
      <c r="L38" s="136"/>
      <c r="M38" s="208"/>
      <c r="N38" s="33"/>
      <c r="O38" s="33"/>
      <c r="P38" s="33"/>
      <c r="Q38" s="33"/>
      <c r="R38" s="33"/>
      <c r="S38" s="33"/>
      <c r="T38" s="33"/>
      <c r="U38" s="33"/>
      <c r="V38" s="33"/>
      <c r="W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ht="12.75">
      <c r="A39" s="42"/>
      <c r="B39" s="341" t="s">
        <v>133</v>
      </c>
      <c r="C39" s="4" t="s">
        <v>240</v>
      </c>
      <c r="D39" s="4"/>
      <c r="E39" s="4"/>
      <c r="F39" s="4"/>
      <c r="G39" s="4"/>
      <c r="H39" s="4"/>
      <c r="I39" s="4"/>
      <c r="J39" s="4"/>
      <c r="K39" s="4"/>
      <c r="L39" s="136"/>
      <c r="M39" s="208"/>
      <c r="N39" s="33"/>
      <c r="O39" s="33"/>
      <c r="P39" s="33"/>
      <c r="Q39" s="33"/>
      <c r="R39" s="33"/>
      <c r="S39" s="33"/>
      <c r="T39" s="33"/>
      <c r="U39" s="33"/>
      <c r="V39" s="33"/>
      <c r="W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1:36" ht="12.75">
      <c r="A40" s="42"/>
      <c r="C40" s="4" t="s">
        <v>759</v>
      </c>
      <c r="D40" s="4"/>
      <c r="E40" s="4"/>
      <c r="F40" s="4"/>
      <c r="G40" s="4"/>
      <c r="H40" s="4"/>
      <c r="I40" s="4"/>
      <c r="J40" s="4"/>
      <c r="K40" s="4"/>
      <c r="L40" s="136"/>
      <c r="M40" s="208"/>
      <c r="N40" s="33"/>
      <c r="O40" s="33"/>
      <c r="P40" s="33"/>
      <c r="Q40" s="33"/>
      <c r="R40" s="33"/>
      <c r="S40" s="33"/>
      <c r="T40" s="33"/>
      <c r="U40" s="33"/>
      <c r="V40" s="33"/>
      <c r="W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1:36" ht="12.75">
      <c r="A41" s="42"/>
      <c r="C41" s="4" t="s">
        <v>403</v>
      </c>
      <c r="D41" s="4"/>
      <c r="E41" s="4"/>
      <c r="F41" s="4"/>
      <c r="G41" s="4"/>
      <c r="H41" s="4"/>
      <c r="I41" s="4"/>
      <c r="J41" s="4"/>
      <c r="K41" s="4"/>
      <c r="L41" s="136"/>
      <c r="M41" s="208"/>
      <c r="N41" s="33"/>
      <c r="O41" s="33"/>
      <c r="P41" s="33"/>
      <c r="Q41" s="33"/>
      <c r="R41" s="33"/>
      <c r="S41" s="33"/>
      <c r="T41" s="33"/>
      <c r="U41" s="33"/>
      <c r="V41" s="33"/>
      <c r="W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1:36" ht="12.75">
      <c r="A42" s="42"/>
      <c r="C42" s="4" t="s">
        <v>487</v>
      </c>
      <c r="D42" s="4"/>
      <c r="E42" s="4"/>
      <c r="F42" s="4"/>
      <c r="G42" s="4"/>
      <c r="H42" s="4"/>
      <c r="I42" s="4"/>
      <c r="J42" s="4"/>
      <c r="K42" s="4"/>
      <c r="L42" s="151"/>
      <c r="M42" s="180"/>
      <c r="N42" s="33"/>
      <c r="O42" s="33"/>
      <c r="P42" s="33"/>
      <c r="Q42" s="33"/>
      <c r="R42" s="33"/>
      <c r="S42" s="33"/>
      <c r="T42" s="33"/>
      <c r="U42" s="33"/>
      <c r="V42" s="33"/>
      <c r="W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1:36" ht="12.75">
      <c r="A43" s="42"/>
      <c r="C43" s="5" t="s">
        <v>241</v>
      </c>
      <c r="D43" s="5"/>
      <c r="E43" s="5"/>
      <c r="F43" s="4"/>
      <c r="G43" s="4"/>
      <c r="H43" s="4"/>
      <c r="I43" s="4"/>
      <c r="J43" s="4"/>
      <c r="K43" s="4"/>
      <c r="L43" s="151"/>
      <c r="M43" s="180"/>
      <c r="N43" s="33"/>
      <c r="O43" s="71"/>
      <c r="P43" s="33"/>
      <c r="Q43" s="33"/>
      <c r="R43" s="33"/>
      <c r="S43" s="33"/>
      <c r="T43" s="33"/>
      <c r="U43" s="33"/>
      <c r="V43" s="33"/>
      <c r="W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1:36" ht="12.75">
      <c r="A44" s="42"/>
      <c r="C44" s="8" t="s">
        <v>488</v>
      </c>
      <c r="D44" s="8"/>
      <c r="E44" s="8"/>
      <c r="F44" s="8"/>
      <c r="G44" s="8"/>
      <c r="H44" s="8"/>
      <c r="I44" s="8"/>
      <c r="J44" s="6"/>
      <c r="K44" s="4"/>
      <c r="L44" s="136"/>
      <c r="M44" s="208"/>
      <c r="N44" s="33"/>
      <c r="O44" s="198"/>
      <c r="P44" s="33"/>
      <c r="Q44" s="33"/>
      <c r="R44" s="33"/>
      <c r="S44" s="33"/>
      <c r="T44" s="33"/>
      <c r="U44" s="33"/>
      <c r="V44" s="33"/>
      <c r="W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ht="12.75">
      <c r="A45" s="42"/>
      <c r="C45" s="8"/>
      <c r="D45" s="8"/>
      <c r="E45" s="8"/>
      <c r="F45" s="8"/>
      <c r="G45" s="8"/>
      <c r="H45" s="8"/>
      <c r="I45" s="8"/>
      <c r="J45" s="6"/>
      <c r="K45" s="4"/>
      <c r="L45" s="140"/>
      <c r="M45" s="225"/>
      <c r="N45" s="33"/>
      <c r="O45" s="198"/>
      <c r="P45" s="33"/>
      <c r="Q45" s="33"/>
      <c r="R45" s="33"/>
      <c r="S45" s="33"/>
      <c r="T45" s="33"/>
      <c r="U45" s="33"/>
      <c r="V45" s="33"/>
      <c r="W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ht="12.75">
      <c r="A46" s="42"/>
      <c r="C46" s="4" t="s">
        <v>146</v>
      </c>
      <c r="D46" s="4"/>
      <c r="E46" s="4">
        <v>15</v>
      </c>
      <c r="F46" s="4"/>
      <c r="G46" s="4"/>
      <c r="H46" s="4"/>
      <c r="I46" s="4"/>
      <c r="J46" s="4">
        <f>E46*G46</f>
        <v>0</v>
      </c>
      <c r="K46" s="4"/>
      <c r="L46" s="136"/>
      <c r="M46" s="208"/>
      <c r="N46" s="33"/>
      <c r="O46" s="33"/>
      <c r="P46" s="33"/>
      <c r="Q46" s="33"/>
      <c r="R46" s="33"/>
      <c r="S46" s="33"/>
      <c r="T46" s="33"/>
      <c r="U46" s="33"/>
      <c r="V46" s="33"/>
      <c r="W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ht="12.75">
      <c r="A47" s="42"/>
      <c r="K47" s="4"/>
      <c r="L47" s="136"/>
      <c r="M47" s="208"/>
      <c r="P47" s="33"/>
      <c r="Q47" s="33"/>
      <c r="R47" s="33"/>
      <c r="S47" s="33"/>
      <c r="T47" s="33"/>
      <c r="U47" s="33"/>
      <c r="V47" s="33"/>
      <c r="W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1:36" ht="12.75">
      <c r="A48" s="42"/>
      <c r="B48" s="341" t="s">
        <v>136</v>
      </c>
      <c r="C48" s="4" t="s">
        <v>240</v>
      </c>
      <c r="D48" s="4"/>
      <c r="E48" s="4"/>
      <c r="F48" s="4"/>
      <c r="G48" s="4"/>
      <c r="H48" s="4"/>
      <c r="I48" s="4"/>
      <c r="J48" s="4"/>
      <c r="K48" s="4"/>
      <c r="L48" s="136"/>
      <c r="M48" s="208"/>
      <c r="N48" s="33"/>
      <c r="O48" s="33"/>
      <c r="P48" s="33"/>
      <c r="Q48" s="33"/>
      <c r="R48" s="33"/>
      <c r="S48" s="33"/>
      <c r="T48" s="33"/>
      <c r="U48" s="33"/>
      <c r="V48" s="33"/>
      <c r="W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36" ht="12.75">
      <c r="A49" s="42"/>
      <c r="C49" s="4" t="s">
        <v>759</v>
      </c>
      <c r="D49" s="4"/>
      <c r="E49" s="4"/>
      <c r="F49" s="4"/>
      <c r="G49" s="4"/>
      <c r="H49" s="4"/>
      <c r="I49" s="4"/>
      <c r="J49" s="4"/>
      <c r="K49" s="4"/>
      <c r="L49" s="136"/>
      <c r="M49" s="208"/>
      <c r="N49" s="33"/>
      <c r="O49" s="33"/>
      <c r="P49" s="33"/>
      <c r="Q49" s="33"/>
      <c r="R49" s="33"/>
      <c r="S49" s="33"/>
      <c r="T49" s="33"/>
      <c r="U49" s="33"/>
      <c r="V49" s="33"/>
      <c r="W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ht="12.75">
      <c r="A50" s="42"/>
      <c r="C50" s="4" t="s">
        <v>403</v>
      </c>
      <c r="D50" s="4"/>
      <c r="E50" s="4"/>
      <c r="F50" s="4"/>
      <c r="G50" s="4"/>
      <c r="H50" s="4"/>
      <c r="I50" s="4"/>
      <c r="J50" s="4"/>
      <c r="K50" s="4"/>
      <c r="L50" s="136"/>
      <c r="M50" s="208"/>
      <c r="N50" s="33"/>
      <c r="O50" s="33"/>
      <c r="P50" s="33"/>
      <c r="Q50" s="33"/>
      <c r="R50" s="33"/>
      <c r="S50" s="33"/>
      <c r="T50" s="33"/>
      <c r="U50" s="33"/>
      <c r="V50" s="33"/>
      <c r="W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ht="12.75">
      <c r="A51" s="42"/>
      <c r="C51" s="4" t="s">
        <v>489</v>
      </c>
      <c r="D51" s="4"/>
      <c r="E51" s="4"/>
      <c r="F51" s="4"/>
      <c r="G51" s="4"/>
      <c r="H51" s="4"/>
      <c r="I51" s="4"/>
      <c r="J51" s="4"/>
      <c r="K51" s="4"/>
      <c r="L51" s="136"/>
      <c r="M51" s="208"/>
      <c r="N51" s="33"/>
      <c r="O51" s="33"/>
      <c r="P51" s="33"/>
      <c r="Q51" s="33"/>
      <c r="R51" s="33"/>
      <c r="S51" s="33"/>
      <c r="T51" s="33"/>
      <c r="U51" s="33"/>
      <c r="V51" s="33"/>
      <c r="W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ht="12.75">
      <c r="A52" s="42"/>
      <c r="C52" s="5" t="s">
        <v>393</v>
      </c>
      <c r="D52" s="5"/>
      <c r="E52" s="5"/>
      <c r="F52" s="4"/>
      <c r="G52" s="4"/>
      <c r="H52" s="4"/>
      <c r="I52" s="4"/>
      <c r="J52" s="4"/>
      <c r="K52" s="4"/>
      <c r="L52" s="136"/>
      <c r="M52" s="208"/>
      <c r="N52" s="33"/>
      <c r="O52" s="71"/>
      <c r="P52" s="33"/>
      <c r="Q52" s="33"/>
      <c r="R52" s="33"/>
      <c r="S52" s="33"/>
      <c r="T52" s="33"/>
      <c r="U52" s="33"/>
      <c r="V52" s="33"/>
      <c r="W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36" ht="12.75">
      <c r="A53" s="42"/>
      <c r="C53" s="8" t="s">
        <v>490</v>
      </c>
      <c r="D53" s="8"/>
      <c r="E53" s="8"/>
      <c r="F53" s="8"/>
      <c r="G53" s="8"/>
      <c r="H53" s="8"/>
      <c r="I53" s="8">
        <f>140.22*0.3</f>
        <v>42.065999999999995</v>
      </c>
      <c r="J53" s="6"/>
      <c r="K53" s="4"/>
      <c r="L53" s="140"/>
      <c r="M53" s="225"/>
      <c r="N53" s="33"/>
      <c r="O53" s="198"/>
      <c r="P53" s="33"/>
      <c r="Q53" s="33"/>
      <c r="R53" s="33"/>
      <c r="S53" s="33"/>
      <c r="T53" s="33"/>
      <c r="U53" s="33"/>
      <c r="V53" s="33"/>
      <c r="W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3:36" ht="12.75">
      <c r="C54" s="8"/>
      <c r="D54" s="8"/>
      <c r="E54" s="8"/>
      <c r="F54" s="8"/>
      <c r="G54" s="8"/>
      <c r="H54" s="8"/>
      <c r="I54" s="8"/>
      <c r="J54" s="6"/>
      <c r="K54" s="4"/>
      <c r="L54" s="140"/>
      <c r="M54" s="225"/>
      <c r="N54" s="33"/>
      <c r="O54" s="198"/>
      <c r="P54" s="33"/>
      <c r="Q54" s="33"/>
      <c r="R54" s="33"/>
      <c r="S54" s="33"/>
      <c r="T54" s="71"/>
      <c r="U54" s="33"/>
      <c r="V54" s="33"/>
      <c r="W54" s="71"/>
      <c r="AA54" s="33"/>
      <c r="AB54" s="33"/>
      <c r="AC54" s="33"/>
      <c r="AD54" s="33"/>
      <c r="AE54" s="33"/>
      <c r="AF54" s="33"/>
      <c r="AG54" s="71"/>
      <c r="AH54" s="33"/>
      <c r="AI54" s="33"/>
      <c r="AJ54" s="71"/>
    </row>
    <row r="55" spans="3:36" ht="12.75">
      <c r="C55" s="4" t="s">
        <v>146</v>
      </c>
      <c r="D55" s="4"/>
      <c r="E55" s="4">
        <f>I53</f>
        <v>42.065999999999995</v>
      </c>
      <c r="F55" s="4"/>
      <c r="G55" s="4"/>
      <c r="H55" s="4"/>
      <c r="I55" s="4"/>
      <c r="J55" s="4">
        <f>E55*G55</f>
        <v>0</v>
      </c>
      <c r="K55" s="4"/>
      <c r="L55" s="136"/>
      <c r="M55" s="208"/>
      <c r="N55" s="33"/>
      <c r="O55" s="33"/>
      <c r="P55" s="33"/>
      <c r="Q55" s="33"/>
      <c r="R55" s="33"/>
      <c r="S55" s="33"/>
      <c r="T55" s="71"/>
      <c r="U55" s="33"/>
      <c r="V55" s="33"/>
      <c r="W55" s="71"/>
      <c r="AA55" s="33"/>
      <c r="AB55" s="33"/>
      <c r="AC55" s="33"/>
      <c r="AD55" s="33"/>
      <c r="AE55" s="33"/>
      <c r="AF55" s="33"/>
      <c r="AG55" s="71"/>
      <c r="AH55" s="33"/>
      <c r="AI55" s="33"/>
      <c r="AJ55" s="71"/>
    </row>
    <row r="56" spans="11:36" ht="12.75">
      <c r="K56" s="4"/>
      <c r="L56" s="136"/>
      <c r="M56" s="208"/>
      <c r="P56" s="207"/>
      <c r="S56" s="33"/>
      <c r="T56" s="71"/>
      <c r="U56" s="33"/>
      <c r="V56" s="33"/>
      <c r="W56" s="71"/>
      <c r="AA56" s="33"/>
      <c r="AB56" s="207"/>
      <c r="AC56" s="207"/>
      <c r="AF56" s="33"/>
      <c r="AG56" s="71"/>
      <c r="AH56" s="33"/>
      <c r="AI56" s="33"/>
      <c r="AJ56" s="71"/>
    </row>
    <row r="57" spans="1:36" ht="12.75">
      <c r="A57" s="42"/>
      <c r="B57" s="341" t="s">
        <v>142</v>
      </c>
      <c r="C57" s="4" t="s">
        <v>491</v>
      </c>
      <c r="D57" s="4"/>
      <c r="E57" s="4"/>
      <c r="F57" s="4"/>
      <c r="G57" s="4"/>
      <c r="H57" s="4"/>
      <c r="I57" s="4"/>
      <c r="J57" s="4"/>
      <c r="K57" s="4"/>
      <c r="L57" s="136"/>
      <c r="M57" s="208"/>
      <c r="N57" s="33"/>
      <c r="O57" s="33"/>
      <c r="P57" s="198"/>
      <c r="Q57" s="198"/>
      <c r="R57" s="198"/>
      <c r="S57" s="198"/>
      <c r="T57" s="198"/>
      <c r="U57" s="198"/>
      <c r="V57" s="33"/>
      <c r="W57" s="33"/>
      <c r="AA57" s="33"/>
      <c r="AB57" s="198"/>
      <c r="AC57" s="198"/>
      <c r="AD57" s="198"/>
      <c r="AE57" s="198"/>
      <c r="AF57" s="198"/>
      <c r="AG57" s="198"/>
      <c r="AH57" s="198"/>
      <c r="AI57" s="33"/>
      <c r="AJ57" s="33"/>
    </row>
    <row r="58" spans="1:36" ht="12.75">
      <c r="A58" s="42"/>
      <c r="C58" s="4" t="s">
        <v>492</v>
      </c>
      <c r="D58" s="4"/>
      <c r="E58" s="4"/>
      <c r="F58" s="4"/>
      <c r="G58" s="4"/>
      <c r="H58" s="4"/>
      <c r="I58" s="4"/>
      <c r="J58" s="4"/>
      <c r="K58" s="4"/>
      <c r="L58" s="136"/>
      <c r="M58" s="208"/>
      <c r="N58" s="33"/>
      <c r="O58" s="33"/>
      <c r="P58" s="198"/>
      <c r="Q58" s="198"/>
      <c r="R58" s="198"/>
      <c r="S58" s="198"/>
      <c r="T58" s="198"/>
      <c r="U58" s="198"/>
      <c r="V58" s="33"/>
      <c r="W58" s="33"/>
      <c r="AA58" s="33"/>
      <c r="AB58" s="198"/>
      <c r="AC58" s="198"/>
      <c r="AD58" s="198"/>
      <c r="AE58" s="198"/>
      <c r="AF58" s="198"/>
      <c r="AG58" s="198"/>
      <c r="AH58" s="198"/>
      <c r="AI58" s="33"/>
      <c r="AJ58" s="33"/>
    </row>
    <row r="59" spans="1:36" ht="12.75">
      <c r="A59" s="42"/>
      <c r="C59" s="4" t="s">
        <v>163</v>
      </c>
      <c r="D59" s="4"/>
      <c r="E59" s="4"/>
      <c r="F59" s="4"/>
      <c r="G59" s="4"/>
      <c r="H59" s="4"/>
      <c r="I59" s="4"/>
      <c r="J59" s="4"/>
      <c r="K59" s="4"/>
      <c r="L59" s="136"/>
      <c r="M59" s="208"/>
      <c r="N59" s="33"/>
      <c r="O59" s="33"/>
      <c r="P59" s="33"/>
      <c r="Q59" s="33"/>
      <c r="R59" s="33"/>
      <c r="S59" s="33"/>
      <c r="T59" s="33"/>
      <c r="U59" s="33"/>
      <c r="V59" s="33"/>
      <c r="W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ht="12.75">
      <c r="A60" s="42"/>
      <c r="C60" s="8" t="s">
        <v>483</v>
      </c>
      <c r="D60" s="8"/>
      <c r="E60" s="8"/>
      <c r="F60" s="8"/>
      <c r="G60" s="8"/>
      <c r="H60" s="8"/>
      <c r="I60" s="8"/>
      <c r="J60" s="4"/>
      <c r="K60" s="4"/>
      <c r="L60" s="6"/>
      <c r="M60" s="33"/>
      <c r="N60" s="33"/>
      <c r="O60" s="198"/>
      <c r="P60" s="33"/>
      <c r="Q60" s="33"/>
      <c r="R60" s="33"/>
      <c r="S60" s="33"/>
      <c r="T60" s="33"/>
      <c r="U60" s="33"/>
      <c r="V60" s="33"/>
      <c r="W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ht="12.75">
      <c r="A61" s="42"/>
      <c r="C61" s="4" t="s">
        <v>493</v>
      </c>
      <c r="D61" s="4"/>
      <c r="E61" s="4">
        <f>190.47*0.1</f>
        <v>19.047</v>
      </c>
      <c r="F61" s="4"/>
      <c r="G61" s="4"/>
      <c r="H61" s="4"/>
      <c r="I61" s="4"/>
      <c r="J61" s="4"/>
      <c r="K61" s="4"/>
      <c r="L61" s="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ht="12.75">
      <c r="A62" s="42"/>
      <c r="C62" s="4"/>
      <c r="D62" s="4"/>
      <c r="E62" s="4"/>
      <c r="F62" s="4"/>
      <c r="G62" s="4"/>
      <c r="H62" s="4"/>
      <c r="I62" s="4"/>
      <c r="J62" s="4"/>
      <c r="K62" s="4"/>
      <c r="L62" s="6"/>
      <c r="M62" s="226"/>
      <c r="N62" s="33"/>
      <c r="O62" s="33"/>
      <c r="P62" s="33"/>
      <c r="Q62" s="33"/>
      <c r="R62" s="33"/>
      <c r="S62" s="33"/>
      <c r="T62" s="33"/>
      <c r="U62" s="33"/>
      <c r="V62" s="33"/>
      <c r="W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ht="12.75">
      <c r="A63" s="42"/>
      <c r="C63" s="4" t="s">
        <v>146</v>
      </c>
      <c r="D63" s="4"/>
      <c r="E63" s="4">
        <f>SUM(E60:E62)</f>
        <v>19.047</v>
      </c>
      <c r="F63" s="4"/>
      <c r="G63" s="4"/>
      <c r="H63" s="4"/>
      <c r="I63" s="4"/>
      <c r="J63" s="4">
        <f>E63*G63</f>
        <v>0</v>
      </c>
      <c r="K63" s="4"/>
      <c r="L63" s="6"/>
      <c r="M63" s="226"/>
      <c r="N63" s="33"/>
      <c r="O63" s="33"/>
      <c r="P63" s="33"/>
      <c r="Q63" s="33"/>
      <c r="R63" s="33"/>
      <c r="S63" s="33"/>
      <c r="T63" s="33"/>
      <c r="U63" s="33"/>
      <c r="V63" s="33"/>
      <c r="W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ht="12.75">
      <c r="A64" s="42"/>
      <c r="C64" s="4"/>
      <c r="D64" s="4"/>
      <c r="E64" s="4"/>
      <c r="F64" s="4"/>
      <c r="G64" s="4"/>
      <c r="H64" s="4"/>
      <c r="I64" s="4"/>
      <c r="J64" s="4"/>
      <c r="K64" s="4"/>
      <c r="L64" s="6"/>
      <c r="M64" s="226"/>
      <c r="N64" s="33"/>
      <c r="O64" s="33"/>
      <c r="P64" s="33"/>
      <c r="Q64" s="33"/>
      <c r="R64" s="33"/>
      <c r="S64" s="33"/>
      <c r="T64" s="33"/>
      <c r="U64" s="33"/>
      <c r="V64" s="33"/>
      <c r="W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 ht="12.75">
      <c r="A65" s="42"/>
      <c r="B65" s="341" t="s">
        <v>143</v>
      </c>
      <c r="C65" s="4" t="s">
        <v>494</v>
      </c>
      <c r="D65" s="4"/>
      <c r="E65" s="4"/>
      <c r="F65" s="4"/>
      <c r="G65" s="4"/>
      <c r="H65" s="4"/>
      <c r="I65" s="4"/>
      <c r="J65" s="4"/>
      <c r="K65" s="4"/>
      <c r="L65" s="6"/>
      <c r="M65" s="226"/>
      <c r="N65" s="33"/>
      <c r="O65" s="33"/>
      <c r="P65" s="71"/>
      <c r="Q65" s="71"/>
      <c r="R65" s="33"/>
      <c r="S65" s="33"/>
      <c r="T65" s="33"/>
      <c r="U65" s="33"/>
      <c r="V65" s="33"/>
      <c r="W65" s="33"/>
      <c r="AA65" s="33"/>
      <c r="AB65" s="71"/>
      <c r="AC65" s="71"/>
      <c r="AD65" s="71"/>
      <c r="AE65" s="33"/>
      <c r="AF65" s="33"/>
      <c r="AG65" s="33"/>
      <c r="AH65" s="33"/>
      <c r="AI65" s="33"/>
      <c r="AJ65" s="33"/>
    </row>
    <row r="66" spans="1:36" ht="12.75">
      <c r="A66" s="42"/>
      <c r="C66" s="4" t="s">
        <v>251</v>
      </c>
      <c r="D66" s="4"/>
      <c r="E66" s="4"/>
      <c r="F66" s="4"/>
      <c r="G66" s="4"/>
      <c r="H66" s="4"/>
      <c r="I66" s="4"/>
      <c r="J66" s="4"/>
      <c r="K66" s="4"/>
      <c r="L66" s="6"/>
      <c r="M66" s="226"/>
      <c r="N66" s="33"/>
      <c r="O66" s="33"/>
      <c r="P66" s="198"/>
      <c r="Q66" s="198"/>
      <c r="R66" s="198"/>
      <c r="S66" s="198"/>
      <c r="T66" s="198"/>
      <c r="U66" s="198"/>
      <c r="V66" s="33"/>
      <c r="W66" s="33"/>
      <c r="AA66" s="33"/>
      <c r="AB66" s="198"/>
      <c r="AC66" s="198"/>
      <c r="AD66" s="198"/>
      <c r="AE66" s="198"/>
      <c r="AF66" s="198"/>
      <c r="AG66" s="198"/>
      <c r="AH66" s="198"/>
      <c r="AI66" s="33"/>
      <c r="AJ66" s="33"/>
    </row>
    <row r="67" spans="1:36" ht="12.75">
      <c r="A67" s="42"/>
      <c r="C67" s="4" t="s">
        <v>181</v>
      </c>
      <c r="D67" s="4"/>
      <c r="E67" s="4"/>
      <c r="F67" s="4"/>
      <c r="G67" s="4"/>
      <c r="H67" s="4"/>
      <c r="I67" s="4"/>
      <c r="J67" s="4"/>
      <c r="K67" s="4"/>
      <c r="L67" s="6"/>
      <c r="M67" s="226"/>
      <c r="N67" s="33"/>
      <c r="O67" s="33"/>
      <c r="P67" s="198"/>
      <c r="Q67" s="198"/>
      <c r="R67" s="198"/>
      <c r="S67" s="198"/>
      <c r="T67" s="198"/>
      <c r="U67" s="198"/>
      <c r="V67" s="33"/>
      <c r="W67" s="33"/>
      <c r="AA67" s="33"/>
      <c r="AB67" s="198"/>
      <c r="AC67" s="198"/>
      <c r="AD67" s="198"/>
      <c r="AE67" s="198"/>
      <c r="AF67" s="198"/>
      <c r="AG67" s="198"/>
      <c r="AH67" s="198"/>
      <c r="AI67" s="33"/>
      <c r="AJ67" s="33"/>
    </row>
    <row r="68" spans="1:36" ht="12.75">
      <c r="A68" s="42"/>
      <c r="C68" s="4" t="s">
        <v>175</v>
      </c>
      <c r="D68" s="4"/>
      <c r="E68" s="4"/>
      <c r="F68" s="4"/>
      <c r="G68" s="4"/>
      <c r="H68" s="4"/>
      <c r="I68" s="4"/>
      <c r="J68" s="4"/>
      <c r="K68" s="4"/>
      <c r="L68" s="6"/>
      <c r="M68" s="226"/>
      <c r="N68" s="33"/>
      <c r="O68" s="33"/>
      <c r="P68" s="33"/>
      <c r="Q68" s="33"/>
      <c r="R68" s="33"/>
      <c r="S68" s="33"/>
      <c r="T68" s="33"/>
      <c r="U68" s="33"/>
      <c r="V68" s="33"/>
      <c r="W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36" ht="12.75">
      <c r="A69" s="42"/>
      <c r="C69" s="4" t="s">
        <v>176</v>
      </c>
      <c r="D69" s="4"/>
      <c r="E69" s="4"/>
      <c r="F69" s="4"/>
      <c r="G69" s="4"/>
      <c r="H69" s="4"/>
      <c r="I69" s="4"/>
      <c r="J69" s="4"/>
      <c r="K69" s="4"/>
      <c r="L69" s="6"/>
      <c r="M69" s="226"/>
      <c r="N69" s="33"/>
      <c r="O69" s="33"/>
      <c r="W69" s="33"/>
      <c r="AJ69" s="33"/>
    </row>
    <row r="70" spans="1:36" ht="12.75">
      <c r="A70" s="42"/>
      <c r="C70" s="4" t="s">
        <v>243</v>
      </c>
      <c r="D70" s="4"/>
      <c r="E70" s="4"/>
      <c r="F70" s="4"/>
      <c r="G70" s="4"/>
      <c r="H70" s="4"/>
      <c r="I70" s="6"/>
      <c r="J70" s="19"/>
      <c r="K70" s="4"/>
      <c r="L70" s="6"/>
      <c r="M70" s="33"/>
      <c r="N70" s="72"/>
      <c r="O70" s="33"/>
      <c r="P70" s="33"/>
      <c r="Q70" s="33"/>
      <c r="R70" s="33"/>
      <c r="S70" s="33"/>
      <c r="T70" s="33"/>
      <c r="U70" s="33"/>
      <c r="V70" s="33"/>
      <c r="W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ht="12.75">
      <c r="A71" s="42"/>
      <c r="C71" s="4" t="s">
        <v>244</v>
      </c>
      <c r="D71" s="4"/>
      <c r="E71" s="4"/>
      <c r="F71" s="4"/>
      <c r="G71" s="4"/>
      <c r="H71" s="4"/>
      <c r="I71" s="6"/>
      <c r="J71" s="19"/>
      <c r="K71" s="4"/>
      <c r="L71" s="6"/>
      <c r="M71" s="33"/>
      <c r="N71" s="72"/>
      <c r="O71" s="33"/>
      <c r="P71" s="71"/>
      <c r="Q71" s="71"/>
      <c r="R71" s="33"/>
      <c r="S71" s="33"/>
      <c r="T71" s="33"/>
      <c r="U71" s="33"/>
      <c r="V71" s="33"/>
      <c r="W71" s="33"/>
      <c r="AA71" s="33"/>
      <c r="AB71" s="71"/>
      <c r="AC71" s="71"/>
      <c r="AD71" s="71"/>
      <c r="AE71" s="33"/>
      <c r="AF71" s="33"/>
      <c r="AG71" s="33"/>
      <c r="AH71" s="33"/>
      <c r="AI71" s="33"/>
      <c r="AJ71" s="33"/>
    </row>
    <row r="72" spans="1:36" ht="12.75">
      <c r="A72" s="42"/>
      <c r="C72" s="4" t="s">
        <v>245</v>
      </c>
      <c r="D72" s="4"/>
      <c r="E72" s="4"/>
      <c r="F72" s="4"/>
      <c r="G72" s="4"/>
      <c r="H72" s="4"/>
      <c r="I72" s="6"/>
      <c r="J72" s="19"/>
      <c r="K72" s="4"/>
      <c r="L72" s="6"/>
      <c r="M72" s="33"/>
      <c r="N72" s="72"/>
      <c r="O72" s="33"/>
      <c r="P72" s="198"/>
      <c r="Q72" s="198"/>
      <c r="R72" s="198"/>
      <c r="S72" s="198"/>
      <c r="T72" s="198"/>
      <c r="U72" s="198"/>
      <c r="V72" s="33"/>
      <c r="W72" s="33"/>
      <c r="AA72" s="33"/>
      <c r="AB72" s="198"/>
      <c r="AC72" s="198"/>
      <c r="AD72" s="198"/>
      <c r="AE72" s="198"/>
      <c r="AF72" s="198"/>
      <c r="AG72" s="198"/>
      <c r="AH72" s="198"/>
      <c r="AI72" s="33"/>
      <c r="AJ72" s="33"/>
    </row>
    <row r="73" spans="1:36" ht="12.75">
      <c r="A73" s="42"/>
      <c r="C73" s="4"/>
      <c r="D73" s="4"/>
      <c r="E73" s="4"/>
      <c r="F73" s="4"/>
      <c r="G73" s="4"/>
      <c r="H73" s="4"/>
      <c r="I73" s="6"/>
      <c r="J73" s="19"/>
      <c r="K73" s="4"/>
      <c r="L73" s="6"/>
      <c r="M73" s="33"/>
      <c r="N73" s="72"/>
      <c r="O73" s="33"/>
      <c r="P73" s="198"/>
      <c r="Q73" s="198"/>
      <c r="R73" s="198"/>
      <c r="S73" s="198"/>
      <c r="T73" s="198"/>
      <c r="U73" s="198"/>
      <c r="V73" s="33"/>
      <c r="W73" s="33"/>
      <c r="AA73" s="33"/>
      <c r="AB73" s="198"/>
      <c r="AC73" s="198"/>
      <c r="AD73" s="198"/>
      <c r="AE73" s="198"/>
      <c r="AF73" s="198"/>
      <c r="AG73" s="198"/>
      <c r="AH73" s="198"/>
      <c r="AI73" s="33"/>
      <c r="AJ73" s="33"/>
    </row>
    <row r="74" spans="1:36" ht="12.75">
      <c r="A74" s="42"/>
      <c r="C74" s="4" t="s">
        <v>246</v>
      </c>
      <c r="D74" s="4"/>
      <c r="E74" s="4"/>
      <c r="F74" s="4"/>
      <c r="G74" s="4"/>
      <c r="H74" s="4"/>
      <c r="I74" s="6"/>
      <c r="J74" s="19"/>
      <c r="K74" s="4"/>
      <c r="L74" s="83"/>
      <c r="M74" s="220"/>
      <c r="N74" s="72"/>
      <c r="O74" s="33"/>
      <c r="P74" s="33"/>
      <c r="Q74" s="33"/>
      <c r="R74" s="33"/>
      <c r="S74" s="33"/>
      <c r="T74" s="33"/>
      <c r="U74" s="33"/>
      <c r="V74" s="33"/>
      <c r="W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:36" ht="12.75">
      <c r="A75" s="42"/>
      <c r="C75" s="4" t="s">
        <v>247</v>
      </c>
      <c r="D75" s="4"/>
      <c r="E75" s="4"/>
      <c r="F75" s="4"/>
      <c r="G75" s="4"/>
      <c r="H75" s="4"/>
      <c r="I75" s="6"/>
      <c r="J75" s="19"/>
      <c r="K75" s="4"/>
      <c r="L75" s="6"/>
      <c r="M75" s="33"/>
      <c r="N75" s="72"/>
      <c r="O75" s="33"/>
      <c r="W75" s="33"/>
      <c r="AJ75" s="33"/>
    </row>
    <row r="76" spans="1:36" ht="12.75">
      <c r="A76" s="36"/>
      <c r="C76" s="4" t="s">
        <v>248</v>
      </c>
      <c r="D76" s="4"/>
      <c r="E76" s="4"/>
      <c r="F76" s="4"/>
      <c r="G76" s="4"/>
      <c r="H76" s="4"/>
      <c r="I76" s="6"/>
      <c r="J76" s="19"/>
      <c r="K76" s="4"/>
      <c r="L76" s="6"/>
      <c r="M76" s="33"/>
      <c r="N76" s="72"/>
      <c r="O76" s="33"/>
      <c r="P76" s="33"/>
      <c r="Q76" s="33"/>
      <c r="R76" s="33"/>
      <c r="S76" s="33"/>
      <c r="T76" s="33"/>
      <c r="U76" s="33"/>
      <c r="V76" s="33"/>
      <c r="W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:36" ht="12.75">
      <c r="A77" s="36"/>
      <c r="C77" s="4" t="s">
        <v>249</v>
      </c>
      <c r="D77" s="4"/>
      <c r="E77" s="4"/>
      <c r="F77" s="4"/>
      <c r="G77" s="4"/>
      <c r="H77" s="4"/>
      <c r="I77" s="6"/>
      <c r="J77" s="19"/>
      <c r="K77" s="4"/>
      <c r="L77" s="6"/>
      <c r="M77" s="117"/>
      <c r="N77" s="72"/>
      <c r="O77" s="33"/>
      <c r="P77" s="33"/>
      <c r="Q77" s="33"/>
      <c r="R77" s="33"/>
      <c r="S77" s="33"/>
      <c r="T77" s="33"/>
      <c r="U77" s="33"/>
      <c r="V77" s="33"/>
      <c r="W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:36" ht="12.75">
      <c r="A78" s="36"/>
      <c r="C78" s="4" t="s">
        <v>250</v>
      </c>
      <c r="D78" s="4"/>
      <c r="E78" s="4"/>
      <c r="F78" s="4"/>
      <c r="G78" s="4"/>
      <c r="H78" s="4"/>
      <c r="I78" s="6"/>
      <c r="J78" s="19"/>
      <c r="K78" s="4"/>
      <c r="L78" s="6"/>
      <c r="M78" s="117"/>
      <c r="N78" s="72"/>
      <c r="O78" s="33"/>
      <c r="P78" s="33"/>
      <c r="Q78" s="33"/>
      <c r="R78" s="33"/>
      <c r="S78" s="33"/>
      <c r="T78" s="33"/>
      <c r="U78" s="33"/>
      <c r="V78" s="33"/>
      <c r="W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:36" ht="12.75">
      <c r="A79" s="36"/>
      <c r="C79" s="5" t="s">
        <v>378</v>
      </c>
      <c r="D79" s="5"/>
      <c r="E79" s="5"/>
      <c r="F79" s="5"/>
      <c r="G79" s="5"/>
      <c r="H79" s="5"/>
      <c r="I79" s="9"/>
      <c r="J79" s="19"/>
      <c r="K79" s="4"/>
      <c r="L79" s="6"/>
      <c r="M79" s="117"/>
      <c r="N79" s="72"/>
      <c r="O79" s="71"/>
      <c r="P79" s="198"/>
      <c r="Q79" s="198"/>
      <c r="R79" s="198"/>
      <c r="S79" s="198"/>
      <c r="T79" s="198"/>
      <c r="U79" s="198"/>
      <c r="V79" s="33"/>
      <c r="W79" s="33"/>
      <c r="AA79" s="33"/>
      <c r="AB79" s="198"/>
      <c r="AC79" s="198"/>
      <c r="AD79" s="198"/>
      <c r="AE79" s="198"/>
      <c r="AF79" s="198"/>
      <c r="AG79" s="198"/>
      <c r="AH79" s="198"/>
      <c r="AI79" s="33"/>
      <c r="AJ79" s="33"/>
    </row>
    <row r="80" spans="1:36" ht="12.75">
      <c r="A80" s="36"/>
      <c r="C80" s="4"/>
      <c r="D80" s="4"/>
      <c r="E80" s="4"/>
      <c r="F80" s="4"/>
      <c r="G80" s="4"/>
      <c r="H80" s="4"/>
      <c r="I80" s="6"/>
      <c r="J80" s="19"/>
      <c r="K80" s="4"/>
      <c r="L80" s="6"/>
      <c r="M80" s="117"/>
      <c r="N80" s="72"/>
      <c r="O80" s="33"/>
      <c r="P80" s="33"/>
      <c r="Q80" s="33"/>
      <c r="R80" s="33"/>
      <c r="S80" s="33"/>
      <c r="T80" s="33"/>
      <c r="U80" s="33"/>
      <c r="V80" s="33"/>
      <c r="W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ht="13.5" thickBot="1">
      <c r="A81" s="42"/>
      <c r="C81" s="73" t="s">
        <v>221</v>
      </c>
      <c r="D81" s="73" t="s">
        <v>252</v>
      </c>
      <c r="E81" s="73"/>
      <c r="F81" s="157"/>
      <c r="G81" s="157"/>
      <c r="H81" s="113"/>
      <c r="I81" s="73" t="s">
        <v>177</v>
      </c>
      <c r="J81" s="4"/>
      <c r="K81" s="4"/>
      <c r="L81" s="6"/>
      <c r="M81" s="117"/>
      <c r="N81" s="33"/>
      <c r="O81" s="217"/>
      <c r="P81" s="33"/>
      <c r="Q81" s="33"/>
      <c r="R81" s="33"/>
      <c r="S81" s="33"/>
      <c r="T81" s="33"/>
      <c r="U81" s="33"/>
      <c r="V81" s="33"/>
      <c r="W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:36" ht="12.75">
      <c r="A82" s="4"/>
      <c r="C82" s="105" t="s">
        <v>170</v>
      </c>
      <c r="D82" s="74" t="s">
        <v>224</v>
      </c>
      <c r="E82" s="105"/>
      <c r="I82" s="4"/>
      <c r="J82" s="112"/>
      <c r="K82" s="4"/>
      <c r="L82" s="6"/>
      <c r="M82" s="117"/>
      <c r="N82" s="117"/>
      <c r="O82" s="220"/>
      <c r="P82" s="33"/>
      <c r="Q82" s="33"/>
      <c r="R82" s="33"/>
      <c r="S82" s="33"/>
      <c r="T82" s="33"/>
      <c r="U82" s="33"/>
      <c r="V82" s="33"/>
      <c r="W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1:36" ht="12.75">
      <c r="A83" s="4"/>
      <c r="C83" s="105"/>
      <c r="D83" s="74" t="s">
        <v>225</v>
      </c>
      <c r="E83" s="74"/>
      <c r="I83" s="4">
        <v>6</v>
      </c>
      <c r="J83" s="112"/>
      <c r="K83" s="4"/>
      <c r="L83" s="6"/>
      <c r="M83" s="71"/>
      <c r="N83" s="117"/>
      <c r="O83" s="220"/>
      <c r="P83" s="33"/>
      <c r="Q83" s="33"/>
      <c r="R83" s="33"/>
      <c r="S83" s="33"/>
      <c r="T83" s="33"/>
      <c r="U83" s="33"/>
      <c r="V83" s="33"/>
      <c r="W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:36" ht="12.75">
      <c r="A84" s="4"/>
      <c r="C84" s="105"/>
      <c r="D84" s="74" t="s">
        <v>226</v>
      </c>
      <c r="E84" s="74"/>
      <c r="I84" s="4"/>
      <c r="J84" s="112"/>
      <c r="K84" s="4"/>
      <c r="L84" s="6"/>
      <c r="M84" s="33"/>
      <c r="N84" s="117"/>
      <c r="O84" s="220"/>
      <c r="P84" s="33"/>
      <c r="Q84" s="33"/>
      <c r="R84" s="33"/>
      <c r="S84" s="33"/>
      <c r="T84" s="33"/>
      <c r="U84" s="33"/>
      <c r="V84" s="33"/>
      <c r="W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:36" ht="12.75">
      <c r="A85" s="4"/>
      <c r="C85" s="105"/>
      <c r="D85" s="105" t="s">
        <v>495</v>
      </c>
      <c r="E85" s="74"/>
      <c r="I85" s="4"/>
      <c r="J85" s="112"/>
      <c r="K85" s="4"/>
      <c r="L85" s="6"/>
      <c r="M85" s="33"/>
      <c r="N85" s="117"/>
      <c r="O85" s="220"/>
      <c r="P85" s="33"/>
      <c r="Q85" s="33"/>
      <c r="R85" s="33"/>
      <c r="S85" s="33"/>
      <c r="T85" s="33"/>
      <c r="U85" s="33"/>
      <c r="V85" s="33"/>
      <c r="W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:36" ht="12.75">
      <c r="A86" s="19"/>
      <c r="C86" s="105"/>
      <c r="D86" s="74" t="s">
        <v>496</v>
      </c>
      <c r="E86" s="105"/>
      <c r="I86" s="4"/>
      <c r="J86" s="112"/>
      <c r="K86" s="4"/>
      <c r="L86" s="6"/>
      <c r="M86" s="33"/>
      <c r="N86" s="117"/>
      <c r="O86" s="220"/>
      <c r="P86" s="33"/>
      <c r="Q86" s="33"/>
      <c r="R86" s="33"/>
      <c r="S86" s="33"/>
      <c r="T86" s="33"/>
      <c r="U86" s="33"/>
      <c r="V86" s="72"/>
      <c r="W86" s="33"/>
      <c r="AA86" s="72"/>
      <c r="AB86" s="33"/>
      <c r="AC86" s="33"/>
      <c r="AD86" s="33"/>
      <c r="AE86" s="33"/>
      <c r="AF86" s="33"/>
      <c r="AG86" s="33"/>
      <c r="AH86" s="33"/>
      <c r="AI86" s="72"/>
      <c r="AJ86" s="33"/>
    </row>
    <row r="87" spans="1:36" ht="12.75">
      <c r="A87" s="19"/>
      <c r="C87" s="105"/>
      <c r="D87" s="105" t="s">
        <v>259</v>
      </c>
      <c r="E87" s="105"/>
      <c r="F87" s="14"/>
      <c r="I87" s="4"/>
      <c r="J87" s="112"/>
      <c r="K87" s="4"/>
      <c r="L87" s="6"/>
      <c r="M87" s="33"/>
      <c r="N87" s="117"/>
      <c r="O87" s="220"/>
      <c r="P87" s="33"/>
      <c r="Q87" s="33"/>
      <c r="R87" s="33"/>
      <c r="S87" s="33"/>
      <c r="T87" s="33"/>
      <c r="U87" s="33"/>
      <c r="V87" s="72"/>
      <c r="W87" s="33"/>
      <c r="AA87" s="72"/>
      <c r="AB87" s="33"/>
      <c r="AC87" s="33"/>
      <c r="AD87" s="33"/>
      <c r="AE87" s="33"/>
      <c r="AF87" s="33"/>
      <c r="AG87" s="33"/>
      <c r="AH87" s="33"/>
      <c r="AI87" s="72"/>
      <c r="AJ87" s="33"/>
    </row>
    <row r="88" spans="1:36" ht="12.75">
      <c r="A88" s="4"/>
      <c r="C88" s="28" t="s">
        <v>194</v>
      </c>
      <c r="D88" s="74" t="s">
        <v>227</v>
      </c>
      <c r="E88" s="74"/>
      <c r="I88" s="4">
        <v>10</v>
      </c>
      <c r="J88" s="4"/>
      <c r="K88" s="4"/>
      <c r="L88" s="6"/>
      <c r="M88" s="33"/>
      <c r="N88" s="33"/>
      <c r="O88" s="215"/>
      <c r="P88" s="33"/>
      <c r="Q88" s="33"/>
      <c r="R88" s="33"/>
      <c r="S88" s="33"/>
      <c r="T88" s="33"/>
      <c r="U88" s="33"/>
      <c r="V88" s="33"/>
      <c r="W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spans="1:36" ht="12.75">
      <c r="A89" s="4"/>
      <c r="C89" s="28" t="s">
        <v>179</v>
      </c>
      <c r="D89" s="74" t="s">
        <v>228</v>
      </c>
      <c r="E89" s="74"/>
      <c r="I89" s="4">
        <v>30</v>
      </c>
      <c r="J89" s="4"/>
      <c r="K89" s="4"/>
      <c r="L89" s="6"/>
      <c r="M89" s="33"/>
      <c r="N89" s="33"/>
      <c r="O89" s="215"/>
      <c r="P89" s="33"/>
      <c r="Q89" s="33"/>
      <c r="R89" s="33"/>
      <c r="S89" s="33"/>
      <c r="T89" s="33"/>
      <c r="U89" s="33"/>
      <c r="V89" s="33"/>
      <c r="W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1:36" ht="12.75">
      <c r="A90" s="4"/>
      <c r="C90" s="28" t="s">
        <v>194</v>
      </c>
      <c r="D90" s="74" t="s">
        <v>229</v>
      </c>
      <c r="E90" s="74"/>
      <c r="I90" s="4">
        <v>0.3</v>
      </c>
      <c r="J90" s="4"/>
      <c r="K90" s="4"/>
      <c r="L90" s="6"/>
      <c r="M90" s="33"/>
      <c r="N90" s="33"/>
      <c r="O90" s="215"/>
      <c r="P90" s="33"/>
      <c r="Q90" s="33"/>
      <c r="R90" s="33"/>
      <c r="S90" s="33"/>
      <c r="T90" s="33"/>
      <c r="U90" s="33"/>
      <c r="V90" s="33"/>
      <c r="W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</row>
    <row r="91" spans="1:36" ht="12.75">
      <c r="A91" s="4"/>
      <c r="C91" s="28" t="s">
        <v>194</v>
      </c>
      <c r="D91" s="74" t="s">
        <v>183</v>
      </c>
      <c r="E91" s="74"/>
      <c r="I91" s="5"/>
      <c r="J91" s="4"/>
      <c r="K91" s="4"/>
      <c r="L91" s="6"/>
      <c r="M91" s="33"/>
      <c r="N91" s="33"/>
      <c r="O91" s="215"/>
      <c r="P91" s="33"/>
      <c r="Q91" s="33"/>
      <c r="R91" s="33"/>
      <c r="S91" s="33"/>
      <c r="T91" s="33"/>
      <c r="U91" s="33"/>
      <c r="V91" s="33"/>
      <c r="W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</row>
    <row r="92" spans="1:36" ht="12.75">
      <c r="A92" s="19"/>
      <c r="C92" s="134"/>
      <c r="D92" s="159"/>
      <c r="E92" s="159"/>
      <c r="F92" s="158"/>
      <c r="I92" s="5"/>
      <c r="J92" s="4"/>
      <c r="K92" s="4"/>
      <c r="L92" s="6"/>
      <c r="M92" s="33"/>
      <c r="N92" s="117"/>
      <c r="O92" s="214"/>
      <c r="P92" s="33"/>
      <c r="Q92" s="33"/>
      <c r="R92" s="33"/>
      <c r="S92" s="33"/>
      <c r="T92" s="33"/>
      <c r="U92" s="33"/>
      <c r="V92" s="72"/>
      <c r="W92" s="33"/>
      <c r="AA92" s="72"/>
      <c r="AB92" s="33"/>
      <c r="AC92" s="33"/>
      <c r="AD92" s="33"/>
      <c r="AE92" s="33"/>
      <c r="AF92" s="33"/>
      <c r="AG92" s="33"/>
      <c r="AH92" s="33"/>
      <c r="AI92" s="72"/>
      <c r="AJ92" s="33"/>
    </row>
    <row r="93" spans="1:36" ht="12.75">
      <c r="A93" s="19"/>
      <c r="C93" s="8" t="s">
        <v>497</v>
      </c>
      <c r="D93" s="8"/>
      <c r="E93" s="8"/>
      <c r="F93" s="8"/>
      <c r="G93" s="8"/>
      <c r="H93" s="8"/>
      <c r="I93" s="8"/>
      <c r="J93" s="6"/>
      <c r="K93" s="4"/>
      <c r="L93" s="6"/>
      <c r="M93" s="33"/>
      <c r="N93" s="117"/>
      <c r="O93" s="198"/>
      <c r="P93" s="33"/>
      <c r="Q93" s="33"/>
      <c r="R93" s="33"/>
      <c r="S93" s="33"/>
      <c r="T93" s="33"/>
      <c r="U93" s="33"/>
      <c r="V93" s="72"/>
      <c r="W93" s="33"/>
      <c r="AA93" s="72"/>
      <c r="AB93" s="33"/>
      <c r="AC93" s="33"/>
      <c r="AD93" s="33"/>
      <c r="AE93" s="33"/>
      <c r="AF93" s="33"/>
      <c r="AG93" s="33"/>
      <c r="AH93" s="33"/>
      <c r="AI93" s="72"/>
      <c r="AJ93" s="33"/>
    </row>
    <row r="94" spans="1:36" ht="12.75">
      <c r="A94" s="19"/>
      <c r="C94" s="134"/>
      <c r="D94" s="159"/>
      <c r="E94" s="159"/>
      <c r="F94" s="158"/>
      <c r="I94" s="5"/>
      <c r="J94" s="4"/>
      <c r="K94" s="4"/>
      <c r="L94" s="6"/>
      <c r="M94" s="33"/>
      <c r="N94" s="117"/>
      <c r="O94" s="214"/>
      <c r="P94" s="33"/>
      <c r="Q94" s="33"/>
      <c r="R94" s="33"/>
      <c r="S94" s="33"/>
      <c r="T94" s="33"/>
      <c r="U94" s="33"/>
      <c r="V94" s="72"/>
      <c r="W94" s="33"/>
      <c r="AA94" s="72"/>
      <c r="AB94" s="33"/>
      <c r="AC94" s="33"/>
      <c r="AD94" s="33"/>
      <c r="AE94" s="33"/>
      <c r="AF94" s="33"/>
      <c r="AG94" s="33"/>
      <c r="AH94" s="33"/>
      <c r="AI94" s="72"/>
      <c r="AJ94" s="33"/>
    </row>
    <row r="95" spans="1:36" ht="12.75">
      <c r="A95" s="19"/>
      <c r="C95" s="4" t="s">
        <v>138</v>
      </c>
      <c r="D95" s="4"/>
      <c r="E95" s="4">
        <v>159.33</v>
      </c>
      <c r="F95" s="4"/>
      <c r="G95" s="4"/>
      <c r="H95" s="4"/>
      <c r="I95" s="4"/>
      <c r="J95" s="6">
        <f>E95*G95</f>
        <v>0</v>
      </c>
      <c r="K95" s="4"/>
      <c r="L95" s="6"/>
      <c r="M95" s="33"/>
      <c r="N95" s="71"/>
      <c r="O95" s="33"/>
      <c r="P95" s="71"/>
      <c r="Q95" s="71"/>
      <c r="R95" s="71"/>
      <c r="S95" s="71"/>
      <c r="T95" s="71"/>
      <c r="U95" s="71"/>
      <c r="V95" s="72"/>
      <c r="W95" s="33"/>
      <c r="AA95" s="72"/>
      <c r="AB95" s="71"/>
      <c r="AC95" s="71"/>
      <c r="AD95" s="71"/>
      <c r="AE95" s="71"/>
      <c r="AF95" s="71"/>
      <c r="AG95" s="71"/>
      <c r="AH95" s="71"/>
      <c r="AI95" s="72"/>
      <c r="AJ95" s="33"/>
    </row>
    <row r="96" spans="1:36" ht="12.75">
      <c r="A96" s="19"/>
      <c r="C96" s="4"/>
      <c r="D96" s="4"/>
      <c r="E96" s="4"/>
      <c r="F96" s="4"/>
      <c r="G96" s="4"/>
      <c r="H96" s="4"/>
      <c r="I96" s="4"/>
      <c r="J96" s="4"/>
      <c r="K96" s="4"/>
      <c r="L96" s="6"/>
      <c r="M96" s="33"/>
      <c r="N96" s="33"/>
      <c r="O96" s="33"/>
      <c r="P96" s="71"/>
      <c r="Q96" s="71"/>
      <c r="R96" s="71"/>
      <c r="S96" s="71"/>
      <c r="T96" s="71"/>
      <c r="U96" s="71"/>
      <c r="V96" s="72"/>
      <c r="W96" s="33"/>
      <c r="AA96" s="72"/>
      <c r="AB96" s="71"/>
      <c r="AC96" s="71"/>
      <c r="AD96" s="71"/>
      <c r="AE96" s="71"/>
      <c r="AF96" s="71"/>
      <c r="AG96" s="71"/>
      <c r="AH96" s="71"/>
      <c r="AI96" s="72"/>
      <c r="AJ96" s="33"/>
    </row>
    <row r="97" spans="1:36" ht="12.75">
      <c r="A97" s="19"/>
      <c r="B97" s="341" t="s">
        <v>144</v>
      </c>
      <c r="C97" s="155" t="s">
        <v>242</v>
      </c>
      <c r="D97" s="5"/>
      <c r="E97" s="5"/>
      <c r="F97" s="5"/>
      <c r="G97" s="4"/>
      <c r="H97" s="4"/>
      <c r="I97" s="4"/>
      <c r="J97" s="4"/>
      <c r="K97" s="4"/>
      <c r="L97" s="6"/>
      <c r="M97" s="33"/>
      <c r="N97" s="33"/>
      <c r="O97" s="233"/>
      <c r="P97" s="33"/>
      <c r="Q97" s="33"/>
      <c r="R97" s="33"/>
      <c r="S97" s="33"/>
      <c r="T97" s="33"/>
      <c r="U97" s="33"/>
      <c r="V97" s="72"/>
      <c r="W97" s="33"/>
      <c r="AA97" s="72"/>
      <c r="AB97" s="33"/>
      <c r="AC97" s="33"/>
      <c r="AD97" s="33"/>
      <c r="AE97" s="33"/>
      <c r="AF97" s="33"/>
      <c r="AG97" s="33"/>
      <c r="AH97" s="33"/>
      <c r="AI97" s="72"/>
      <c r="AJ97" s="33"/>
    </row>
    <row r="98" spans="1:36" ht="12.75">
      <c r="A98" s="4"/>
      <c r="C98" s="4" t="s">
        <v>760</v>
      </c>
      <c r="D98" s="4"/>
      <c r="E98" s="4"/>
      <c r="F98" s="4"/>
      <c r="G98" s="4"/>
      <c r="H98" s="4"/>
      <c r="I98" s="4"/>
      <c r="J98" s="6"/>
      <c r="K98" s="4"/>
      <c r="L98" s="6"/>
      <c r="M98" s="33"/>
      <c r="N98" s="226"/>
      <c r="O98" s="33"/>
      <c r="P98" s="217"/>
      <c r="Q98" s="217"/>
      <c r="T98" s="213"/>
      <c r="U98" s="217"/>
      <c r="V98" s="33"/>
      <c r="W98" s="33"/>
      <c r="AA98" s="33"/>
      <c r="AB98" s="217"/>
      <c r="AC98" s="217"/>
      <c r="AD98" s="217"/>
      <c r="AG98" s="213"/>
      <c r="AH98" s="217"/>
      <c r="AI98" s="33"/>
      <c r="AJ98" s="33"/>
    </row>
    <row r="99" spans="1:36" ht="12.75">
      <c r="A99" s="4"/>
      <c r="C99" s="4" t="s">
        <v>498</v>
      </c>
      <c r="D99" s="4"/>
      <c r="E99" s="4"/>
      <c r="F99" s="4"/>
      <c r="G99" s="4"/>
      <c r="H99" s="4"/>
      <c r="I99" s="4"/>
      <c r="J99" s="6"/>
      <c r="K99" s="4"/>
      <c r="L99" s="6"/>
      <c r="M99" s="33"/>
      <c r="N99" s="226"/>
      <c r="O99" s="33"/>
      <c r="P99" s="212"/>
      <c r="Q99" s="190"/>
      <c r="R99" s="213"/>
      <c r="S99" s="213"/>
      <c r="T99" s="213"/>
      <c r="U99" s="190"/>
      <c r="V99" s="117"/>
      <c r="W99" s="33"/>
      <c r="AA99" s="33"/>
      <c r="AB99" s="190"/>
      <c r="AC99" s="212"/>
      <c r="AD99" s="190"/>
      <c r="AE99" s="213"/>
      <c r="AF99" s="213"/>
      <c r="AG99" s="213"/>
      <c r="AH99" s="190"/>
      <c r="AI99" s="117"/>
      <c r="AJ99" s="33"/>
    </row>
    <row r="100" spans="1:36" ht="12.75">
      <c r="A100" s="4"/>
      <c r="C100" s="4" t="s">
        <v>216</v>
      </c>
      <c r="D100" s="4"/>
      <c r="E100" s="4"/>
      <c r="F100" s="4"/>
      <c r="G100" s="4"/>
      <c r="H100" s="4"/>
      <c r="I100" s="4"/>
      <c r="J100" s="6"/>
      <c r="K100" s="4"/>
      <c r="L100" s="6"/>
      <c r="M100" s="33"/>
      <c r="N100" s="226"/>
      <c r="O100" s="33"/>
      <c r="P100" s="212"/>
      <c r="Q100" s="117"/>
      <c r="R100" s="117"/>
      <c r="S100" s="117"/>
      <c r="T100" s="219"/>
      <c r="U100" s="117"/>
      <c r="V100" s="117"/>
      <c r="W100" s="33"/>
      <c r="AA100" s="33"/>
      <c r="AB100" s="190"/>
      <c r="AC100" s="212"/>
      <c r="AD100" s="117"/>
      <c r="AE100" s="117"/>
      <c r="AF100" s="117"/>
      <c r="AG100" s="219"/>
      <c r="AH100" s="117"/>
      <c r="AI100" s="117"/>
      <c r="AJ100" s="33"/>
    </row>
    <row r="101" spans="1:36" ht="12.75">
      <c r="A101" s="4"/>
      <c r="C101" s="4" t="s">
        <v>448</v>
      </c>
      <c r="D101" s="4"/>
      <c r="E101" s="4"/>
      <c r="F101" s="4"/>
      <c r="G101" s="4"/>
      <c r="H101" s="4"/>
      <c r="I101" s="6"/>
      <c r="J101" s="4"/>
      <c r="K101" s="4"/>
      <c r="L101" s="6"/>
      <c r="M101" s="33"/>
      <c r="N101" s="226"/>
      <c r="O101" s="33"/>
      <c r="P101" s="212"/>
      <c r="Q101" s="212"/>
      <c r="R101" s="213"/>
      <c r="S101" s="190"/>
      <c r="T101" s="213"/>
      <c r="U101" s="219"/>
      <c r="V101" s="117"/>
      <c r="W101" s="33"/>
      <c r="AA101" s="33"/>
      <c r="AB101" s="190"/>
      <c r="AC101" s="212"/>
      <c r="AD101" s="212"/>
      <c r="AE101" s="213"/>
      <c r="AF101" s="190"/>
      <c r="AG101" s="213"/>
      <c r="AH101" s="219"/>
      <c r="AI101" s="117"/>
      <c r="AJ101" s="33"/>
    </row>
    <row r="102" spans="1:36" ht="12.75">
      <c r="A102" s="4"/>
      <c r="C102" s="4" t="s">
        <v>499</v>
      </c>
      <c r="D102" s="4"/>
      <c r="E102" s="4"/>
      <c r="F102" s="4"/>
      <c r="G102" s="4"/>
      <c r="H102" s="4"/>
      <c r="I102" s="6"/>
      <c r="J102" s="4"/>
      <c r="K102" s="4"/>
      <c r="L102" s="6"/>
      <c r="M102" s="33"/>
      <c r="N102" s="226"/>
      <c r="O102" s="33"/>
      <c r="P102" s="117"/>
      <c r="Q102" s="117"/>
      <c r="R102" s="117"/>
      <c r="S102" s="117"/>
      <c r="T102" s="117"/>
      <c r="U102" s="229"/>
      <c r="V102" s="117"/>
      <c r="W102" s="33"/>
      <c r="AA102" s="33"/>
      <c r="AB102" s="117"/>
      <c r="AC102" s="117"/>
      <c r="AD102" s="117"/>
      <c r="AE102" s="117"/>
      <c r="AF102" s="117"/>
      <c r="AG102" s="117"/>
      <c r="AH102" s="229"/>
      <c r="AI102" s="117"/>
      <c r="AJ102" s="33"/>
    </row>
    <row r="103" spans="1:36" ht="12.75">
      <c r="A103" s="4"/>
      <c r="C103" s="4" t="s">
        <v>500</v>
      </c>
      <c r="D103" s="4"/>
      <c r="E103" s="4"/>
      <c r="F103" s="4"/>
      <c r="G103" s="4"/>
      <c r="H103" s="4"/>
      <c r="I103" s="6"/>
      <c r="J103" s="6"/>
      <c r="K103" s="4"/>
      <c r="L103" s="6"/>
      <c r="M103" s="33"/>
      <c r="N103" s="226"/>
      <c r="O103" s="33"/>
      <c r="P103" s="117"/>
      <c r="Q103" s="117"/>
      <c r="R103" s="117"/>
      <c r="S103" s="117"/>
      <c r="T103" s="117"/>
      <c r="U103" s="117"/>
      <c r="V103" s="117"/>
      <c r="W103" s="33"/>
      <c r="AA103" s="33"/>
      <c r="AB103" s="117"/>
      <c r="AC103" s="117"/>
      <c r="AD103" s="117"/>
      <c r="AE103" s="117"/>
      <c r="AF103" s="117"/>
      <c r="AG103" s="117"/>
      <c r="AH103" s="117"/>
      <c r="AI103" s="117"/>
      <c r="AJ103" s="33"/>
    </row>
    <row r="104" spans="1:36" ht="12.75">
      <c r="A104" s="112"/>
      <c r="C104" s="4" t="s">
        <v>501</v>
      </c>
      <c r="D104" s="4"/>
      <c r="E104" s="4"/>
      <c r="F104" s="4"/>
      <c r="G104" s="4"/>
      <c r="H104" s="4"/>
      <c r="I104" s="6"/>
      <c r="J104" s="6"/>
      <c r="K104" s="4"/>
      <c r="L104" s="6"/>
      <c r="M104" s="33"/>
      <c r="N104" s="226"/>
      <c r="O104" s="33"/>
      <c r="P104" s="207"/>
      <c r="Q104" s="220"/>
      <c r="U104" s="33"/>
      <c r="V104" s="117"/>
      <c r="W104" s="33"/>
      <c r="AA104" s="117"/>
      <c r="AB104" s="220"/>
      <c r="AC104" s="207"/>
      <c r="AD104" s="220"/>
      <c r="AH104" s="33"/>
      <c r="AI104" s="117"/>
      <c r="AJ104" s="33"/>
    </row>
    <row r="105" spans="1:36" ht="12.75">
      <c r="A105" s="112"/>
      <c r="C105" s="4" t="s">
        <v>217</v>
      </c>
      <c r="D105" s="4"/>
      <c r="E105" s="4"/>
      <c r="F105" s="4"/>
      <c r="G105" s="4"/>
      <c r="H105" s="4"/>
      <c r="I105" s="6"/>
      <c r="J105" s="6"/>
      <c r="K105" s="4"/>
      <c r="L105" s="6"/>
      <c r="M105" s="33"/>
      <c r="N105" s="226"/>
      <c r="O105" s="33"/>
      <c r="P105" s="207"/>
      <c r="Q105" s="207"/>
      <c r="U105" s="33"/>
      <c r="V105" s="117"/>
      <c r="W105" s="33"/>
      <c r="AA105" s="117"/>
      <c r="AB105" s="220"/>
      <c r="AC105" s="207"/>
      <c r="AD105" s="207"/>
      <c r="AH105" s="33"/>
      <c r="AI105" s="117"/>
      <c r="AJ105" s="33"/>
    </row>
    <row r="106" spans="1:36" ht="12.75">
      <c r="A106" s="112"/>
      <c r="C106" s="4" t="s">
        <v>502</v>
      </c>
      <c r="D106" s="4"/>
      <c r="E106" s="4"/>
      <c r="F106" s="4"/>
      <c r="G106" s="4"/>
      <c r="H106" s="4"/>
      <c r="I106" s="6"/>
      <c r="J106" s="6"/>
      <c r="K106" s="4"/>
      <c r="L106" s="6"/>
      <c r="M106" s="33"/>
      <c r="N106" s="226"/>
      <c r="O106" s="33"/>
      <c r="P106" s="207"/>
      <c r="Q106" s="207"/>
      <c r="U106" s="33"/>
      <c r="V106" s="117"/>
      <c r="W106" s="33"/>
      <c r="AA106" s="117"/>
      <c r="AB106" s="220"/>
      <c r="AC106" s="207"/>
      <c r="AD106" s="207"/>
      <c r="AH106" s="33"/>
      <c r="AI106" s="117"/>
      <c r="AJ106" s="33"/>
    </row>
    <row r="107" spans="1:36" ht="12.75">
      <c r="A107" s="112"/>
      <c r="C107" s="4" t="s">
        <v>218</v>
      </c>
      <c r="D107" s="4"/>
      <c r="E107" s="4"/>
      <c r="F107" s="4"/>
      <c r="G107" s="4"/>
      <c r="H107" s="4"/>
      <c r="I107" s="6"/>
      <c r="J107" s="6"/>
      <c r="K107" s="4"/>
      <c r="L107" s="6"/>
      <c r="M107" s="33"/>
      <c r="N107" s="226"/>
      <c r="O107" s="33"/>
      <c r="P107" s="220"/>
      <c r="Q107" s="207"/>
      <c r="U107" s="33"/>
      <c r="V107" s="117"/>
      <c r="W107" s="33"/>
      <c r="AA107" s="117"/>
      <c r="AB107" s="220"/>
      <c r="AC107" s="220"/>
      <c r="AD107" s="207"/>
      <c r="AH107" s="33"/>
      <c r="AI107" s="117"/>
      <c r="AJ107" s="33"/>
    </row>
    <row r="108" spans="1:36" ht="12.75">
      <c r="A108" s="112"/>
      <c r="C108" s="4" t="s">
        <v>219</v>
      </c>
      <c r="D108" s="4"/>
      <c r="E108" s="4"/>
      <c r="F108" s="4"/>
      <c r="G108" s="4"/>
      <c r="H108" s="4"/>
      <c r="I108" s="6"/>
      <c r="J108" s="6"/>
      <c r="K108" s="4"/>
      <c r="L108" s="6"/>
      <c r="M108" s="33"/>
      <c r="N108" s="33"/>
      <c r="O108" s="33"/>
      <c r="P108" s="207"/>
      <c r="Q108" s="220"/>
      <c r="U108" s="33"/>
      <c r="V108" s="117"/>
      <c r="W108" s="33"/>
      <c r="AA108" s="117"/>
      <c r="AB108" s="220"/>
      <c r="AC108" s="207"/>
      <c r="AD108" s="220"/>
      <c r="AH108" s="33"/>
      <c r="AI108" s="117"/>
      <c r="AJ108" s="33"/>
    </row>
    <row r="109" spans="1:36" ht="12.75">
      <c r="A109" s="112"/>
      <c r="C109" s="4" t="s">
        <v>220</v>
      </c>
      <c r="D109" s="4"/>
      <c r="E109" s="4"/>
      <c r="F109" s="4"/>
      <c r="G109" s="4"/>
      <c r="H109" s="4"/>
      <c r="I109" s="6"/>
      <c r="J109" s="6"/>
      <c r="K109" s="4"/>
      <c r="L109" s="6"/>
      <c r="M109" s="33"/>
      <c r="N109" s="33"/>
      <c r="O109" s="33"/>
      <c r="P109" s="220"/>
      <c r="Q109" s="220"/>
      <c r="R109" s="97"/>
      <c r="U109" s="33"/>
      <c r="V109" s="117"/>
      <c r="W109" s="33"/>
      <c r="AA109" s="117"/>
      <c r="AB109" s="220"/>
      <c r="AC109" s="220"/>
      <c r="AD109" s="220"/>
      <c r="AE109" s="97"/>
      <c r="AH109" s="33"/>
      <c r="AI109" s="117"/>
      <c r="AJ109" s="33"/>
    </row>
    <row r="110" spans="1:36" ht="13.5" thickBot="1">
      <c r="A110" s="112"/>
      <c r="C110" s="73" t="s">
        <v>221</v>
      </c>
      <c r="D110" s="73" t="s">
        <v>252</v>
      </c>
      <c r="E110" s="73"/>
      <c r="F110" s="157"/>
      <c r="G110" s="157"/>
      <c r="H110" s="113"/>
      <c r="I110" s="73" t="s">
        <v>177</v>
      </c>
      <c r="J110" s="4"/>
      <c r="K110" s="4"/>
      <c r="L110" s="6"/>
      <c r="M110" s="33"/>
      <c r="N110" s="33"/>
      <c r="O110" s="217"/>
      <c r="P110" s="212"/>
      <c r="Q110" s="212"/>
      <c r="R110" s="213"/>
      <c r="S110" s="213"/>
      <c r="T110" s="213"/>
      <c r="U110" s="117"/>
      <c r="V110" s="117"/>
      <c r="W110" s="33"/>
      <c r="AA110" s="117"/>
      <c r="AB110" s="214"/>
      <c r="AC110" s="212"/>
      <c r="AD110" s="212"/>
      <c r="AE110" s="213"/>
      <c r="AF110" s="213"/>
      <c r="AG110" s="213"/>
      <c r="AH110" s="117"/>
      <c r="AI110" s="117"/>
      <c r="AJ110" s="33"/>
    </row>
    <row r="111" spans="1:36" ht="12.75">
      <c r="A111" s="112"/>
      <c r="C111" s="83"/>
      <c r="D111" s="50" t="s">
        <v>222</v>
      </c>
      <c r="E111" s="83"/>
      <c r="I111" s="83"/>
      <c r="J111" s="126"/>
      <c r="K111" s="4"/>
      <c r="L111" s="6"/>
      <c r="M111" s="33"/>
      <c r="N111" s="33"/>
      <c r="O111" s="220"/>
      <c r="P111" s="212"/>
      <c r="Q111" s="212"/>
      <c r="R111" s="213"/>
      <c r="S111" s="213"/>
      <c r="T111" s="213"/>
      <c r="U111" s="117"/>
      <c r="V111" s="117"/>
      <c r="W111" s="33"/>
      <c r="AA111" s="117"/>
      <c r="AB111" s="214"/>
      <c r="AC111" s="212"/>
      <c r="AD111" s="212"/>
      <c r="AE111" s="213"/>
      <c r="AF111" s="213"/>
      <c r="AG111" s="213"/>
      <c r="AH111" s="117"/>
      <c r="AI111" s="117"/>
      <c r="AJ111" s="33"/>
    </row>
    <row r="112" spans="1:36" ht="12.75">
      <c r="A112" s="112"/>
      <c r="C112" s="105" t="s">
        <v>182</v>
      </c>
      <c r="D112" s="74" t="s">
        <v>503</v>
      </c>
      <c r="E112" s="4"/>
      <c r="F112" s="4"/>
      <c r="G112" s="4"/>
      <c r="H112" s="5"/>
      <c r="I112" s="4">
        <v>3</v>
      </c>
      <c r="J112" s="4"/>
      <c r="K112" s="4"/>
      <c r="L112" s="6"/>
      <c r="M112" s="33"/>
      <c r="N112" s="33"/>
      <c r="O112" s="220"/>
      <c r="P112" s="212"/>
      <c r="Q112" s="212"/>
      <c r="R112" s="213"/>
      <c r="S112" s="230"/>
      <c r="T112" s="230"/>
      <c r="U112" s="231"/>
      <c r="V112" s="117"/>
      <c r="W112" s="33"/>
      <c r="AA112" s="117"/>
      <c r="AB112" s="214"/>
      <c r="AC112" s="212"/>
      <c r="AD112" s="212"/>
      <c r="AE112" s="213"/>
      <c r="AF112" s="230"/>
      <c r="AG112" s="230"/>
      <c r="AH112" s="231"/>
      <c r="AI112" s="117"/>
      <c r="AJ112" s="33"/>
    </row>
    <row r="113" spans="1:36" ht="12.75">
      <c r="A113" s="112"/>
      <c r="C113" s="105"/>
      <c r="D113" s="74" t="s">
        <v>504</v>
      </c>
      <c r="E113" s="74"/>
      <c r="G113" s="83"/>
      <c r="H113" s="7"/>
      <c r="I113" s="5"/>
      <c r="J113" s="4"/>
      <c r="K113" s="4"/>
      <c r="L113" s="6"/>
      <c r="M113" s="33"/>
      <c r="N113" s="33"/>
      <c r="O113" s="220"/>
      <c r="P113" s="232"/>
      <c r="Q113" s="232"/>
      <c r="R113" s="230"/>
      <c r="U113" s="71"/>
      <c r="V113" s="33"/>
      <c r="W113" s="33"/>
      <c r="AA113" s="117"/>
      <c r="AB113" s="214"/>
      <c r="AC113" s="232"/>
      <c r="AD113" s="232"/>
      <c r="AE113" s="230"/>
      <c r="AH113" s="71"/>
      <c r="AI113" s="33"/>
      <c r="AJ113" s="33"/>
    </row>
    <row r="114" spans="1:36" ht="12.75">
      <c r="A114" s="112"/>
      <c r="C114" s="4" t="s">
        <v>169</v>
      </c>
      <c r="D114" s="4" t="s">
        <v>223</v>
      </c>
      <c r="E114" s="4"/>
      <c r="F114" s="4"/>
      <c r="G114" s="4"/>
      <c r="H114" s="4"/>
      <c r="I114" s="160">
        <v>0.5</v>
      </c>
      <c r="J114" s="4"/>
      <c r="K114" s="4"/>
      <c r="L114" s="6"/>
      <c r="M114" s="33"/>
      <c r="N114" s="33"/>
      <c r="O114" s="33"/>
      <c r="P114" s="232"/>
      <c r="Q114" s="232"/>
      <c r="R114" s="230"/>
      <c r="U114" s="71"/>
      <c r="V114" s="33"/>
      <c r="W114" s="33"/>
      <c r="AA114" s="117"/>
      <c r="AB114" s="214"/>
      <c r="AC114" s="232"/>
      <c r="AD114" s="232"/>
      <c r="AE114" s="230"/>
      <c r="AH114" s="71"/>
      <c r="AI114" s="33"/>
      <c r="AJ114" s="33"/>
    </row>
    <row r="115" spans="1:36" ht="12.75">
      <c r="A115" s="112"/>
      <c r="C115" s="4"/>
      <c r="D115" s="4" t="s">
        <v>505</v>
      </c>
      <c r="E115" s="4"/>
      <c r="F115" s="4"/>
      <c r="G115" s="4"/>
      <c r="H115" s="4"/>
      <c r="I115" s="4"/>
      <c r="J115" s="4"/>
      <c r="K115" s="4"/>
      <c r="L115" s="6"/>
      <c r="M115" s="33"/>
      <c r="N115" s="33"/>
      <c r="O115" s="33"/>
      <c r="P115" s="198"/>
      <c r="Q115" s="198"/>
      <c r="R115" s="198"/>
      <c r="S115" s="198"/>
      <c r="T115" s="198"/>
      <c r="U115" s="198"/>
      <c r="V115" s="33"/>
      <c r="W115" s="33"/>
      <c r="AA115" s="117"/>
      <c r="AB115" s="198"/>
      <c r="AC115" s="198"/>
      <c r="AD115" s="198"/>
      <c r="AE115" s="198"/>
      <c r="AF115" s="198"/>
      <c r="AG115" s="198"/>
      <c r="AH115" s="198"/>
      <c r="AI115" s="33"/>
      <c r="AJ115" s="33"/>
    </row>
    <row r="116" spans="1:36" ht="12.75">
      <c r="A116" s="156"/>
      <c r="C116" s="134"/>
      <c r="D116" s="159"/>
      <c r="E116" s="159"/>
      <c r="F116" s="158"/>
      <c r="I116" s="5"/>
      <c r="J116" s="4"/>
      <c r="K116" s="4"/>
      <c r="L116" s="6"/>
      <c r="M116" s="33"/>
      <c r="N116" s="117"/>
      <c r="O116" s="214"/>
      <c r="P116" s="33"/>
      <c r="Q116" s="33"/>
      <c r="R116" s="33"/>
      <c r="S116" s="33"/>
      <c r="T116" s="33"/>
      <c r="U116" s="33"/>
      <c r="V116" s="33"/>
      <c r="W116" s="33"/>
      <c r="AA116" s="226"/>
      <c r="AB116" s="33"/>
      <c r="AC116" s="33"/>
      <c r="AD116" s="33"/>
      <c r="AE116" s="33"/>
      <c r="AF116" s="33"/>
      <c r="AG116" s="33"/>
      <c r="AH116" s="33"/>
      <c r="AI116" s="33"/>
      <c r="AJ116" s="33"/>
    </row>
    <row r="117" spans="1:36" ht="12.75">
      <c r="A117" s="156"/>
      <c r="C117" s="8" t="s">
        <v>497</v>
      </c>
      <c r="D117" s="8"/>
      <c r="E117" s="8"/>
      <c r="F117" s="8"/>
      <c r="G117" s="8"/>
      <c r="H117" s="8"/>
      <c r="I117" s="8"/>
      <c r="J117" s="6"/>
      <c r="K117" s="4"/>
      <c r="L117" s="6"/>
      <c r="M117" s="33"/>
      <c r="N117" s="117"/>
      <c r="O117" s="198"/>
      <c r="P117" s="33"/>
      <c r="Q117" s="33"/>
      <c r="R117" s="33"/>
      <c r="S117" s="33"/>
      <c r="T117" s="33"/>
      <c r="U117" s="33"/>
      <c r="V117" s="33"/>
      <c r="W117" s="33"/>
      <c r="AA117" s="226"/>
      <c r="AB117" s="33"/>
      <c r="AC117" s="33"/>
      <c r="AD117" s="33"/>
      <c r="AE117" s="33"/>
      <c r="AF117" s="33"/>
      <c r="AG117" s="33"/>
      <c r="AH117" s="33"/>
      <c r="AI117" s="33"/>
      <c r="AJ117" s="33"/>
    </row>
    <row r="118" spans="1:36" ht="12.75">
      <c r="A118" s="156"/>
      <c r="C118" s="155" t="s">
        <v>394</v>
      </c>
      <c r="D118" s="159"/>
      <c r="E118" s="159"/>
      <c r="F118" s="158"/>
      <c r="I118" s="5"/>
      <c r="J118" s="4"/>
      <c r="K118" s="4"/>
      <c r="L118" s="6"/>
      <c r="M118" s="33"/>
      <c r="N118" s="117"/>
      <c r="O118" s="214"/>
      <c r="P118" s="33"/>
      <c r="Q118" s="33"/>
      <c r="R118" s="33"/>
      <c r="S118" s="33"/>
      <c r="T118" s="33"/>
      <c r="U118" s="33"/>
      <c r="V118" s="33"/>
      <c r="W118" s="33"/>
      <c r="AA118" s="226"/>
      <c r="AB118" s="33"/>
      <c r="AC118" s="33"/>
      <c r="AD118" s="33"/>
      <c r="AE118" s="33"/>
      <c r="AF118" s="33"/>
      <c r="AG118" s="33"/>
      <c r="AH118" s="33"/>
      <c r="AI118" s="33"/>
      <c r="AJ118" s="33"/>
    </row>
    <row r="119" spans="1:36" ht="12.75">
      <c r="A119" s="156"/>
      <c r="C119" s="4" t="s">
        <v>138</v>
      </c>
      <c r="D119" s="4"/>
      <c r="E119" s="4">
        <v>159.33</v>
      </c>
      <c r="F119" s="4"/>
      <c r="G119" s="106"/>
      <c r="H119" s="4"/>
      <c r="I119" s="4"/>
      <c r="J119" s="6">
        <f>E119*G119</f>
        <v>0</v>
      </c>
      <c r="K119" s="4"/>
      <c r="L119" s="6"/>
      <c r="M119" s="33"/>
      <c r="N119" s="71"/>
      <c r="O119" s="33"/>
      <c r="P119" s="33"/>
      <c r="Q119" s="33"/>
      <c r="R119" s="33"/>
      <c r="S119" s="33"/>
      <c r="T119" s="33"/>
      <c r="U119" s="33"/>
      <c r="V119" s="33"/>
      <c r="W119" s="33"/>
      <c r="AA119" s="226"/>
      <c r="AB119" s="33"/>
      <c r="AC119" s="33"/>
      <c r="AD119" s="33"/>
      <c r="AE119" s="33"/>
      <c r="AF119" s="33"/>
      <c r="AG119" s="33"/>
      <c r="AH119" s="33"/>
      <c r="AI119" s="33"/>
      <c r="AJ119" s="33"/>
    </row>
    <row r="120" spans="1:36" ht="12.75">
      <c r="A120" s="4"/>
      <c r="C120" s="4"/>
      <c r="D120" s="4"/>
      <c r="E120" s="4"/>
      <c r="F120" s="4"/>
      <c r="G120" s="4"/>
      <c r="H120" s="4"/>
      <c r="I120" s="4"/>
      <c r="J120" s="6"/>
      <c r="K120" s="4"/>
      <c r="L120" s="6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</row>
    <row r="121" spans="1:36" ht="12.75">
      <c r="A121" s="4"/>
      <c r="B121" s="341" t="s">
        <v>145</v>
      </c>
      <c r="C121" s="4" t="s">
        <v>253</v>
      </c>
      <c r="D121" s="4"/>
      <c r="E121" s="4"/>
      <c r="F121" s="4"/>
      <c r="G121" s="4"/>
      <c r="H121" s="4"/>
      <c r="I121" s="4"/>
      <c r="J121" s="4"/>
      <c r="K121" s="4"/>
      <c r="L121" s="6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1:36" ht="12.75">
      <c r="A122" s="4"/>
      <c r="C122" s="6" t="s">
        <v>761</v>
      </c>
      <c r="D122" s="6"/>
      <c r="E122" s="6"/>
      <c r="F122" s="6"/>
      <c r="G122" s="6"/>
      <c r="H122" s="6"/>
      <c r="I122" s="6"/>
      <c r="J122" s="6"/>
      <c r="K122" s="4"/>
      <c r="L122" s="6"/>
      <c r="M122" s="33"/>
      <c r="N122" s="33"/>
      <c r="O122" s="33"/>
      <c r="P122" s="217"/>
      <c r="Q122" s="217"/>
      <c r="T122" s="213"/>
      <c r="U122" s="217"/>
      <c r="V122" s="33"/>
      <c r="W122" s="33"/>
      <c r="AA122" s="33"/>
      <c r="AB122" s="217"/>
      <c r="AC122" s="217"/>
      <c r="AD122" s="217"/>
      <c r="AG122" s="213"/>
      <c r="AH122" s="217"/>
      <c r="AI122" s="33"/>
      <c r="AJ122" s="33"/>
    </row>
    <row r="123" spans="1:36" ht="12.75">
      <c r="A123" s="4"/>
      <c r="C123" s="6" t="s">
        <v>395</v>
      </c>
      <c r="D123" s="6"/>
      <c r="E123" s="6"/>
      <c r="F123" s="6"/>
      <c r="G123" s="6"/>
      <c r="H123" s="6"/>
      <c r="I123" s="6"/>
      <c r="J123" s="6"/>
      <c r="K123" s="4"/>
      <c r="L123" s="6"/>
      <c r="M123" s="33"/>
      <c r="N123" s="33"/>
      <c r="O123" s="33"/>
      <c r="P123" s="207"/>
      <c r="Q123" s="220"/>
      <c r="U123" s="220"/>
      <c r="V123" s="234"/>
      <c r="W123" s="33"/>
      <c r="AA123" s="33"/>
      <c r="AB123" s="220"/>
      <c r="AC123" s="207"/>
      <c r="AD123" s="220"/>
      <c r="AH123" s="220"/>
      <c r="AI123" s="234"/>
      <c r="AJ123" s="33"/>
    </row>
    <row r="124" spans="1:36" ht="12.75">
      <c r="A124" s="4"/>
      <c r="C124" s="6" t="s">
        <v>506</v>
      </c>
      <c r="D124" s="6"/>
      <c r="E124" s="6"/>
      <c r="F124" s="6"/>
      <c r="G124" s="6"/>
      <c r="H124" s="6"/>
      <c r="I124" s="6"/>
      <c r="J124" s="6"/>
      <c r="K124" s="4"/>
      <c r="L124" s="6"/>
      <c r="M124" s="33"/>
      <c r="N124" s="33"/>
      <c r="O124" s="33"/>
      <c r="P124" s="207"/>
      <c r="Q124" s="33"/>
      <c r="R124" s="33"/>
      <c r="S124" s="33"/>
      <c r="T124" s="71"/>
      <c r="U124" s="33"/>
      <c r="V124" s="33"/>
      <c r="W124" s="33"/>
      <c r="AA124" s="33"/>
      <c r="AB124" s="220"/>
      <c r="AC124" s="207"/>
      <c r="AD124" s="33"/>
      <c r="AE124" s="33"/>
      <c r="AF124" s="33"/>
      <c r="AG124" s="71"/>
      <c r="AH124" s="33"/>
      <c r="AI124" s="33"/>
      <c r="AJ124" s="33"/>
    </row>
    <row r="125" spans="1:36" ht="12.75">
      <c r="A125" s="4"/>
      <c r="C125" s="6" t="s">
        <v>255</v>
      </c>
      <c r="D125" s="6"/>
      <c r="E125" s="6"/>
      <c r="F125" s="6"/>
      <c r="G125" s="6"/>
      <c r="H125" s="6"/>
      <c r="I125" s="6"/>
      <c r="J125" s="6"/>
      <c r="K125" s="4"/>
      <c r="L125" s="6"/>
      <c r="M125" s="33"/>
      <c r="N125" s="33"/>
      <c r="O125" s="33"/>
      <c r="P125" s="207"/>
      <c r="Q125" s="207"/>
      <c r="S125" s="220"/>
      <c r="U125" s="71"/>
      <c r="V125" s="33"/>
      <c r="W125" s="33"/>
      <c r="AA125" s="33"/>
      <c r="AB125" s="220"/>
      <c r="AC125" s="207"/>
      <c r="AD125" s="207"/>
      <c r="AF125" s="220"/>
      <c r="AH125" s="71"/>
      <c r="AI125" s="33"/>
      <c r="AJ125" s="33"/>
    </row>
    <row r="126" spans="1:36" ht="12.75">
      <c r="A126" s="4"/>
      <c r="C126" s="6" t="s">
        <v>254</v>
      </c>
      <c r="D126" s="6"/>
      <c r="E126" s="6"/>
      <c r="F126" s="6"/>
      <c r="G126" s="6"/>
      <c r="H126" s="6"/>
      <c r="I126" s="6"/>
      <c r="J126" s="6"/>
      <c r="K126" s="4"/>
      <c r="L126" s="6"/>
      <c r="M126" s="33"/>
      <c r="N126" s="33"/>
      <c r="O126" s="33"/>
      <c r="P126" s="33"/>
      <c r="Q126" s="33"/>
      <c r="R126" s="33"/>
      <c r="S126" s="33"/>
      <c r="T126" s="33"/>
      <c r="U126" s="224"/>
      <c r="V126" s="33"/>
      <c r="W126" s="33"/>
      <c r="AA126" s="33"/>
      <c r="AB126" s="33"/>
      <c r="AC126" s="33"/>
      <c r="AD126" s="33"/>
      <c r="AE126" s="33"/>
      <c r="AF126" s="33"/>
      <c r="AG126" s="33"/>
      <c r="AH126" s="224"/>
      <c r="AI126" s="33"/>
      <c r="AJ126" s="33"/>
    </row>
    <row r="127" spans="1:36" ht="12.75">
      <c r="A127" s="4"/>
      <c r="C127" s="6"/>
      <c r="D127" s="6"/>
      <c r="E127" s="6"/>
      <c r="F127" s="6"/>
      <c r="G127" s="6"/>
      <c r="H127" s="6"/>
      <c r="I127" s="6"/>
      <c r="J127" s="6"/>
      <c r="K127" s="4"/>
      <c r="L127" s="6"/>
      <c r="M127" s="33"/>
      <c r="N127" s="33"/>
      <c r="O127" s="33"/>
      <c r="P127" s="33"/>
      <c r="Q127" s="33"/>
      <c r="R127" s="33"/>
      <c r="S127" s="33"/>
      <c r="T127" s="33"/>
      <c r="U127" s="224"/>
      <c r="V127" s="33"/>
      <c r="W127" s="33"/>
      <c r="AA127" s="33"/>
      <c r="AB127" s="33"/>
      <c r="AC127" s="33"/>
      <c r="AD127" s="33"/>
      <c r="AE127" s="33"/>
      <c r="AF127" s="33"/>
      <c r="AG127" s="33"/>
      <c r="AH127" s="224"/>
      <c r="AI127" s="33"/>
      <c r="AJ127" s="33"/>
    </row>
    <row r="128" spans="1:36" ht="12.75">
      <c r="A128" s="4"/>
      <c r="B128" s="342" t="s">
        <v>256</v>
      </c>
      <c r="C128" s="4" t="s">
        <v>507</v>
      </c>
      <c r="D128" s="4"/>
      <c r="E128" s="4"/>
      <c r="F128" s="4"/>
      <c r="G128" s="4"/>
      <c r="H128" s="4"/>
      <c r="I128" s="4"/>
      <c r="J128" s="4"/>
      <c r="K128" s="4"/>
      <c r="L128" s="6"/>
      <c r="M128" s="33"/>
      <c r="N128" s="71"/>
      <c r="O128" s="33"/>
      <c r="P128" s="33"/>
      <c r="Q128" s="33"/>
      <c r="R128" s="33"/>
      <c r="S128" s="33"/>
      <c r="T128" s="33"/>
      <c r="U128" s="33"/>
      <c r="V128" s="33"/>
      <c r="W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</row>
    <row r="129" spans="1:36" ht="12.75">
      <c r="A129" s="112"/>
      <c r="C129" s="4"/>
      <c r="D129" s="4"/>
      <c r="E129" s="4"/>
      <c r="F129" s="4"/>
      <c r="G129" s="4"/>
      <c r="H129" s="4"/>
      <c r="I129" s="4"/>
      <c r="J129" s="4"/>
      <c r="K129" s="4"/>
      <c r="L129" s="6"/>
      <c r="M129" s="33"/>
      <c r="N129" s="33"/>
      <c r="O129" s="33"/>
      <c r="P129" s="212"/>
      <c r="Q129" s="190"/>
      <c r="R129" s="213"/>
      <c r="S129" s="213"/>
      <c r="T129" s="213"/>
      <c r="U129" s="117"/>
      <c r="V129" s="117"/>
      <c r="W129" s="33"/>
      <c r="AA129" s="117"/>
      <c r="AB129" s="190"/>
      <c r="AC129" s="212"/>
      <c r="AD129" s="190"/>
      <c r="AE129" s="213"/>
      <c r="AF129" s="213"/>
      <c r="AG129" s="213"/>
      <c r="AH129" s="117"/>
      <c r="AI129" s="117"/>
      <c r="AJ129" s="33"/>
    </row>
    <row r="130" spans="1:36" ht="12.75">
      <c r="A130" s="112"/>
      <c r="C130" s="4" t="s">
        <v>112</v>
      </c>
      <c r="D130" s="4"/>
      <c r="E130" s="4">
        <v>1</v>
      </c>
      <c r="F130" s="4"/>
      <c r="G130" s="4"/>
      <c r="H130" s="4"/>
      <c r="I130" s="4"/>
      <c r="J130" s="6">
        <f>E130*G130</f>
        <v>0</v>
      </c>
      <c r="K130" s="4"/>
      <c r="L130" s="6"/>
      <c r="M130" s="33"/>
      <c r="N130" s="33"/>
      <c r="O130" s="33"/>
      <c r="P130" s="212"/>
      <c r="Q130" s="212"/>
      <c r="R130" s="213"/>
      <c r="S130" s="213"/>
      <c r="T130" s="213"/>
      <c r="U130" s="117"/>
      <c r="V130" s="117"/>
      <c r="W130" s="33"/>
      <c r="AA130" s="117"/>
      <c r="AB130" s="190"/>
      <c r="AC130" s="212"/>
      <c r="AD130" s="212"/>
      <c r="AE130" s="213"/>
      <c r="AF130" s="213"/>
      <c r="AG130" s="213"/>
      <c r="AH130" s="117"/>
      <c r="AI130" s="117"/>
      <c r="AJ130" s="33"/>
    </row>
    <row r="131" spans="1:36" ht="12.75">
      <c r="A131" s="112"/>
      <c r="C131" s="4"/>
      <c r="D131" s="4"/>
      <c r="E131" s="4"/>
      <c r="F131" s="4"/>
      <c r="G131" s="4"/>
      <c r="H131" s="4"/>
      <c r="I131" s="4"/>
      <c r="J131" s="6"/>
      <c r="K131" s="4"/>
      <c r="L131" s="7"/>
      <c r="M131" s="33"/>
      <c r="N131" s="33"/>
      <c r="O131" s="33"/>
      <c r="P131" s="212"/>
      <c r="Q131" s="212"/>
      <c r="R131" s="213"/>
      <c r="S131" s="213"/>
      <c r="T131" s="213"/>
      <c r="U131" s="117"/>
      <c r="V131" s="117"/>
      <c r="W131" s="33"/>
      <c r="AA131" s="117"/>
      <c r="AB131" s="214"/>
      <c r="AC131" s="212"/>
      <c r="AD131" s="212"/>
      <c r="AE131" s="213"/>
      <c r="AF131" s="213"/>
      <c r="AG131" s="213"/>
      <c r="AH131" s="117"/>
      <c r="AI131" s="117"/>
      <c r="AJ131" s="33"/>
    </row>
    <row r="132" spans="1:36" ht="12.75">
      <c r="A132" s="112"/>
      <c r="B132" s="341" t="s">
        <v>156</v>
      </c>
      <c r="C132" s="4" t="s">
        <v>396</v>
      </c>
      <c r="D132" s="4"/>
      <c r="E132" s="4"/>
      <c r="F132" s="4"/>
      <c r="G132" s="4"/>
      <c r="H132" s="4"/>
      <c r="I132" s="4"/>
      <c r="J132" s="4"/>
      <c r="K132" s="4"/>
      <c r="L132" s="4"/>
      <c r="M132" s="33"/>
      <c r="N132" s="33"/>
      <c r="O132" s="33"/>
      <c r="P132" s="212"/>
      <c r="Q132" s="212"/>
      <c r="R132" s="213"/>
      <c r="S132" s="230"/>
      <c r="T132" s="230"/>
      <c r="U132" s="231"/>
      <c r="V132" s="117"/>
      <c r="W132" s="33"/>
      <c r="AA132" s="117"/>
      <c r="AB132" s="214"/>
      <c r="AC132" s="212"/>
      <c r="AD132" s="212"/>
      <c r="AE132" s="213"/>
      <c r="AF132" s="230"/>
      <c r="AG132" s="230"/>
      <c r="AH132" s="231"/>
      <c r="AI132" s="117"/>
      <c r="AJ132" s="33"/>
    </row>
    <row r="133" spans="1:36" ht="12.75">
      <c r="A133" s="112"/>
      <c r="C133" s="4" t="s">
        <v>355</v>
      </c>
      <c r="D133" s="4"/>
      <c r="E133" s="4"/>
      <c r="F133" s="4"/>
      <c r="G133" s="4"/>
      <c r="H133" s="4"/>
      <c r="I133" s="4"/>
      <c r="J133" s="4"/>
      <c r="K133" s="4"/>
      <c r="L133" s="4"/>
      <c r="M133" s="33"/>
      <c r="N133" s="33"/>
      <c r="O133" s="33"/>
      <c r="P133" s="232"/>
      <c r="Q133" s="232"/>
      <c r="R133" s="230"/>
      <c r="U133" s="71"/>
      <c r="V133" s="33"/>
      <c r="W133" s="33"/>
      <c r="AA133" s="117"/>
      <c r="AB133" s="214"/>
      <c r="AC133" s="232"/>
      <c r="AD133" s="232"/>
      <c r="AE133" s="230"/>
      <c r="AH133" s="71"/>
      <c r="AI133" s="33"/>
      <c r="AJ133" s="33"/>
    </row>
    <row r="134" spans="1:36" ht="12.75">
      <c r="A134" s="112"/>
      <c r="C134" s="4" t="s">
        <v>356</v>
      </c>
      <c r="D134" s="4"/>
      <c r="E134" s="4"/>
      <c r="F134" s="4"/>
      <c r="G134" s="4"/>
      <c r="H134" s="4"/>
      <c r="I134" s="4"/>
      <c r="J134" s="4"/>
      <c r="K134" s="4"/>
      <c r="L134" s="4"/>
      <c r="M134" s="33"/>
      <c r="N134" s="33"/>
      <c r="O134" s="33"/>
      <c r="P134" s="232"/>
      <c r="Q134" s="232"/>
      <c r="R134" s="230"/>
      <c r="U134" s="71"/>
      <c r="V134" s="33"/>
      <c r="W134" s="33"/>
      <c r="AA134" s="117"/>
      <c r="AB134" s="214"/>
      <c r="AC134" s="232"/>
      <c r="AD134" s="232"/>
      <c r="AE134" s="230"/>
      <c r="AH134" s="71"/>
      <c r="AI134" s="33"/>
      <c r="AJ134" s="33"/>
    </row>
    <row r="135" spans="1:36" ht="12.75">
      <c r="A135" s="112"/>
      <c r="C135" s="4" t="s">
        <v>508</v>
      </c>
      <c r="D135" s="4"/>
      <c r="E135" s="4"/>
      <c r="F135" s="4"/>
      <c r="G135" s="4"/>
      <c r="H135" s="4"/>
      <c r="I135" s="4"/>
      <c r="J135" s="4"/>
      <c r="K135" s="4"/>
      <c r="L135" s="4"/>
      <c r="M135" s="33"/>
      <c r="N135" s="33"/>
      <c r="O135" s="33"/>
      <c r="P135" s="198"/>
      <c r="Q135" s="198"/>
      <c r="R135" s="198"/>
      <c r="S135" s="198"/>
      <c r="T135" s="198"/>
      <c r="U135" s="198"/>
      <c r="V135" s="33"/>
      <c r="W135" s="33"/>
      <c r="AA135" s="117"/>
      <c r="AB135" s="198"/>
      <c r="AC135" s="198"/>
      <c r="AD135" s="198"/>
      <c r="AE135" s="198"/>
      <c r="AF135" s="198"/>
      <c r="AG135" s="198"/>
      <c r="AH135" s="198"/>
      <c r="AI135" s="33"/>
      <c r="AJ135" s="33"/>
    </row>
    <row r="136" spans="1:36" ht="12.75">
      <c r="A136" s="112"/>
      <c r="C136" s="4"/>
      <c r="D136" s="4"/>
      <c r="E136" s="4"/>
      <c r="F136" s="4"/>
      <c r="G136" s="4"/>
      <c r="H136" s="4"/>
      <c r="I136" s="4"/>
      <c r="J136" s="4"/>
      <c r="K136" s="4"/>
      <c r="L136" s="43"/>
      <c r="N136" s="33"/>
      <c r="O136" s="33"/>
      <c r="P136" s="232"/>
      <c r="Q136" s="232"/>
      <c r="R136" s="230"/>
      <c r="U136" s="71"/>
      <c r="V136" s="33"/>
      <c r="W136" s="33"/>
      <c r="AA136" s="117"/>
      <c r="AB136" s="214"/>
      <c r="AC136" s="232"/>
      <c r="AD136" s="232"/>
      <c r="AE136" s="230"/>
      <c r="AH136" s="71"/>
      <c r="AI136" s="33"/>
      <c r="AJ136" s="33"/>
    </row>
    <row r="137" spans="1:36" ht="12.75">
      <c r="A137" s="9"/>
      <c r="C137" s="4" t="s">
        <v>138</v>
      </c>
      <c r="D137" s="4"/>
      <c r="E137" s="4">
        <v>1</v>
      </c>
      <c r="F137" s="4"/>
      <c r="G137" s="4"/>
      <c r="H137" s="4"/>
      <c r="I137" s="4"/>
      <c r="J137" s="6">
        <f>E137*G137</f>
        <v>0</v>
      </c>
      <c r="K137" s="4"/>
      <c r="L137" s="4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AA137" s="71"/>
      <c r="AB137" s="33"/>
      <c r="AC137" s="33"/>
      <c r="AD137" s="33"/>
      <c r="AE137" s="33"/>
      <c r="AF137" s="33"/>
      <c r="AG137" s="33"/>
      <c r="AH137" s="33"/>
      <c r="AI137" s="33"/>
      <c r="AJ137" s="33"/>
    </row>
    <row r="138" spans="1:36" ht="12.75">
      <c r="A138" s="36"/>
      <c r="C138" s="4"/>
      <c r="D138" s="4"/>
      <c r="E138" s="4"/>
      <c r="F138" s="4"/>
      <c r="G138" s="4"/>
      <c r="H138" s="4"/>
      <c r="I138" s="4"/>
      <c r="J138" s="4"/>
      <c r="K138" s="4"/>
      <c r="L138" s="4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</row>
    <row r="139" spans="1:36" ht="12.75">
      <c r="A139" s="4"/>
      <c r="B139" s="341" t="s">
        <v>157</v>
      </c>
      <c r="C139" s="4" t="s">
        <v>238</v>
      </c>
      <c r="D139" s="4"/>
      <c r="E139" s="4"/>
      <c r="F139" s="4"/>
      <c r="G139" s="4"/>
      <c r="H139" s="4"/>
      <c r="I139" s="4"/>
      <c r="J139" s="4"/>
      <c r="K139" s="4"/>
      <c r="L139" s="43"/>
      <c r="M139" s="97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</row>
    <row r="140" spans="1:36" ht="12.75">
      <c r="A140" s="4"/>
      <c r="C140" s="4"/>
      <c r="D140" s="4"/>
      <c r="E140" s="4"/>
      <c r="F140" s="4"/>
      <c r="G140" s="4"/>
      <c r="H140" s="4"/>
      <c r="I140" s="4"/>
      <c r="J140" s="4"/>
      <c r="K140" s="4"/>
      <c r="L140" s="43"/>
      <c r="M140" s="71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</row>
    <row r="141" spans="1:36" ht="12.75">
      <c r="A141" s="4"/>
      <c r="C141" s="4" t="s">
        <v>140</v>
      </c>
      <c r="D141" s="4"/>
      <c r="E141" s="4">
        <v>6.83</v>
      </c>
      <c r="F141" s="4"/>
      <c r="G141" s="4"/>
      <c r="H141" s="4"/>
      <c r="I141" s="4"/>
      <c r="J141" s="6">
        <f>E141*G141</f>
        <v>0</v>
      </c>
      <c r="K141" s="4"/>
      <c r="L141" s="7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</row>
    <row r="142" spans="1:36" ht="12.75">
      <c r="A142" s="4"/>
      <c r="C142" s="4"/>
      <c r="D142" s="4"/>
      <c r="E142" s="4"/>
      <c r="F142" s="4"/>
      <c r="G142" s="4"/>
      <c r="H142" s="4"/>
      <c r="I142" s="4"/>
      <c r="J142" s="6"/>
      <c r="K142" s="4"/>
      <c r="L142" s="7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</row>
    <row r="143" spans="1:36" ht="12.75">
      <c r="A143" s="4"/>
      <c r="B143" s="342" t="s">
        <v>257</v>
      </c>
      <c r="C143" s="4" t="s">
        <v>762</v>
      </c>
      <c r="D143" s="4"/>
      <c r="E143" s="4"/>
      <c r="F143" s="4"/>
      <c r="G143" s="4"/>
      <c r="H143" s="4"/>
      <c r="I143" s="4"/>
      <c r="J143" s="4"/>
      <c r="K143" s="4"/>
      <c r="L143" s="7"/>
      <c r="N143" s="71"/>
      <c r="O143" s="33"/>
      <c r="P143" s="33"/>
      <c r="Q143" s="33"/>
      <c r="R143" s="33"/>
      <c r="S143" s="33"/>
      <c r="T143" s="33"/>
      <c r="U143" s="33"/>
      <c r="V143" s="33"/>
      <c r="W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</row>
    <row r="144" spans="1:36" ht="12.75">
      <c r="A144" s="4"/>
      <c r="C144" s="4"/>
      <c r="D144" s="4"/>
      <c r="E144" s="4"/>
      <c r="F144" s="4"/>
      <c r="G144" s="4"/>
      <c r="H144" s="4"/>
      <c r="I144" s="4"/>
      <c r="J144" s="4"/>
      <c r="K144" s="4"/>
      <c r="L144" s="7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</row>
    <row r="145" spans="1:36" ht="12.75">
      <c r="A145" s="4"/>
      <c r="C145" s="4" t="s">
        <v>112</v>
      </c>
      <c r="D145" s="4"/>
      <c r="E145" s="4">
        <v>1</v>
      </c>
      <c r="F145" s="4"/>
      <c r="G145" s="4"/>
      <c r="H145" s="4"/>
      <c r="I145" s="4"/>
      <c r="J145" s="6">
        <f>E145*G145</f>
        <v>0</v>
      </c>
      <c r="K145" s="4"/>
      <c r="L145" s="7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AA145" s="71"/>
      <c r="AB145" s="33"/>
      <c r="AC145" s="33"/>
      <c r="AD145" s="33"/>
      <c r="AE145" s="33"/>
      <c r="AF145" s="33"/>
      <c r="AG145" s="33"/>
      <c r="AH145" s="33"/>
      <c r="AI145" s="33"/>
      <c r="AJ145" s="33"/>
    </row>
    <row r="146" spans="1:36" ht="12.75">
      <c r="A146" s="4"/>
      <c r="C146" s="4"/>
      <c r="D146" s="4"/>
      <c r="E146" s="4"/>
      <c r="F146" s="4"/>
      <c r="G146" s="4"/>
      <c r="H146" s="4"/>
      <c r="I146" s="4"/>
      <c r="J146" s="6"/>
      <c r="K146" s="4"/>
      <c r="L146" s="7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</row>
    <row r="147" spans="1:36" ht="12.75">
      <c r="A147" s="4"/>
      <c r="C147" s="4" t="s">
        <v>396</v>
      </c>
      <c r="D147" s="4"/>
      <c r="E147" s="4"/>
      <c r="F147" s="4"/>
      <c r="G147" s="4"/>
      <c r="H147" s="4"/>
      <c r="I147" s="4"/>
      <c r="J147" s="4"/>
      <c r="K147" s="4"/>
      <c r="L147" s="7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</row>
    <row r="148" spans="1:36" ht="12.75">
      <c r="A148" s="4"/>
      <c r="C148" s="4" t="s">
        <v>509</v>
      </c>
      <c r="D148" s="4"/>
      <c r="E148" s="4"/>
      <c r="F148" s="4"/>
      <c r="G148" s="4"/>
      <c r="H148" s="4"/>
      <c r="I148" s="4"/>
      <c r="J148" s="4"/>
      <c r="K148" s="4"/>
      <c r="L148" s="7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</row>
    <row r="149" spans="1:36" ht="12.75">
      <c r="A149" s="4"/>
      <c r="C149" s="4" t="s">
        <v>756</v>
      </c>
      <c r="D149" s="4"/>
      <c r="E149" s="4"/>
      <c r="F149" s="4"/>
      <c r="G149" s="4"/>
      <c r="H149" s="4"/>
      <c r="I149" s="4"/>
      <c r="J149" s="4"/>
      <c r="K149" s="4"/>
      <c r="L149" s="7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</row>
    <row r="150" spans="1:36" ht="12.75">
      <c r="A150" s="4"/>
      <c r="C150" s="4" t="s">
        <v>510</v>
      </c>
      <c r="D150" s="4"/>
      <c r="E150" s="4">
        <f>5.62*0.6</f>
        <v>3.372</v>
      </c>
      <c r="F150" s="4"/>
      <c r="G150" s="4"/>
      <c r="H150" s="4"/>
      <c r="I150" s="4"/>
      <c r="J150" s="4"/>
      <c r="K150" s="4"/>
      <c r="L150" s="7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</row>
    <row r="151" spans="1:36" ht="12.75">
      <c r="A151" s="4"/>
      <c r="C151" s="4"/>
      <c r="D151" s="4"/>
      <c r="E151" s="4"/>
      <c r="F151" s="4"/>
      <c r="G151" s="4"/>
      <c r="H151" s="4"/>
      <c r="I151" s="4"/>
      <c r="J151" s="4"/>
      <c r="K151" s="4"/>
      <c r="L151" s="7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</row>
    <row r="152" spans="1:36" ht="12.75">
      <c r="A152" s="4"/>
      <c r="C152" s="4" t="s">
        <v>138</v>
      </c>
      <c r="D152" s="4"/>
      <c r="E152" s="4">
        <v>3.37</v>
      </c>
      <c r="F152" s="4"/>
      <c r="G152" s="4"/>
      <c r="H152" s="4"/>
      <c r="I152" s="4"/>
      <c r="J152" s="6">
        <f>E152*G152</f>
        <v>0</v>
      </c>
      <c r="K152" s="4"/>
      <c r="L152" s="7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</row>
    <row r="153" spans="1:36" ht="12.75">
      <c r="A153" s="4"/>
      <c r="C153" s="4"/>
      <c r="D153" s="4"/>
      <c r="E153" s="4"/>
      <c r="F153" s="4"/>
      <c r="G153" s="4"/>
      <c r="H153" s="4"/>
      <c r="I153" s="4"/>
      <c r="J153" s="4"/>
      <c r="K153" s="4"/>
      <c r="L153" s="7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</row>
    <row r="154" spans="1:36" ht="12.75">
      <c r="A154" s="4"/>
      <c r="C154" s="4" t="s">
        <v>238</v>
      </c>
      <c r="D154" s="4"/>
      <c r="E154" s="4"/>
      <c r="F154" s="4"/>
      <c r="G154" s="4"/>
      <c r="H154" s="4"/>
      <c r="I154" s="4"/>
      <c r="J154" s="4"/>
      <c r="K154" s="4"/>
      <c r="L154" s="7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</row>
    <row r="155" spans="1:36" ht="12.75">
      <c r="A155" s="4"/>
      <c r="C155" s="4"/>
      <c r="D155" s="4"/>
      <c r="E155" s="4"/>
      <c r="F155" s="4"/>
      <c r="G155" s="4"/>
      <c r="H155" s="4"/>
      <c r="I155" s="4"/>
      <c r="J155" s="4"/>
      <c r="K155" s="4"/>
      <c r="L155" s="7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</row>
    <row r="156" spans="1:36" ht="12.75">
      <c r="A156" s="4"/>
      <c r="C156" s="4" t="s">
        <v>140</v>
      </c>
      <c r="D156" s="4"/>
      <c r="E156" s="4">
        <v>5.62</v>
      </c>
      <c r="F156" s="4"/>
      <c r="G156" s="4"/>
      <c r="H156" s="4"/>
      <c r="I156" s="4"/>
      <c r="J156" s="6">
        <f>E156*G156</f>
        <v>0</v>
      </c>
      <c r="K156" s="4"/>
      <c r="L156" s="7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</row>
    <row r="157" spans="1:36" ht="12.75">
      <c r="A157" s="4"/>
      <c r="C157" s="4"/>
      <c r="D157" s="4"/>
      <c r="E157" s="4"/>
      <c r="F157" s="4"/>
      <c r="G157" s="4"/>
      <c r="H157" s="4"/>
      <c r="I157" s="4"/>
      <c r="J157" s="6"/>
      <c r="K157" s="4"/>
      <c r="L157" s="7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</row>
    <row r="158" spans="1:36" ht="12.75">
      <c r="A158" s="4"/>
      <c r="B158" s="342" t="s">
        <v>258</v>
      </c>
      <c r="C158" s="4" t="s">
        <v>511</v>
      </c>
      <c r="D158" s="4"/>
      <c r="E158" s="4"/>
      <c r="F158" s="4"/>
      <c r="G158" s="4"/>
      <c r="H158" s="4"/>
      <c r="I158" s="4"/>
      <c r="J158" s="4"/>
      <c r="K158" s="4"/>
      <c r="L158" s="7"/>
      <c r="N158" s="71"/>
      <c r="O158" s="33"/>
      <c r="P158" s="33"/>
      <c r="Q158" s="33"/>
      <c r="R158" s="33"/>
      <c r="S158" s="33"/>
      <c r="T158" s="33"/>
      <c r="U158" s="33"/>
      <c r="V158" s="33"/>
      <c r="W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</row>
    <row r="159" spans="1:36" ht="12.75">
      <c r="A159" s="4"/>
      <c r="C159" s="4"/>
      <c r="D159" s="4"/>
      <c r="E159" s="4"/>
      <c r="F159" s="4"/>
      <c r="G159" s="4"/>
      <c r="H159" s="4"/>
      <c r="I159" s="4"/>
      <c r="J159" s="4"/>
      <c r="K159" s="4"/>
      <c r="L159" s="7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</row>
    <row r="160" spans="1:36" ht="12.75">
      <c r="A160" s="4"/>
      <c r="C160" s="4" t="s">
        <v>512</v>
      </c>
      <c r="D160" s="4"/>
      <c r="E160" s="4">
        <v>1</v>
      </c>
      <c r="F160" s="4"/>
      <c r="G160" s="4"/>
      <c r="H160" s="4"/>
      <c r="I160" s="4"/>
      <c r="J160" s="6">
        <f>E160*G160</f>
        <v>0</v>
      </c>
      <c r="K160" s="4"/>
      <c r="L160" s="7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</row>
    <row r="161" spans="1:36" ht="12.75">
      <c r="A161" s="4"/>
      <c r="C161" s="4"/>
      <c r="D161" s="4"/>
      <c r="E161" s="4"/>
      <c r="F161" s="4"/>
      <c r="G161" s="4"/>
      <c r="H161" s="4"/>
      <c r="I161" s="4"/>
      <c r="J161" s="6"/>
      <c r="K161" s="4"/>
      <c r="L161" s="7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</row>
    <row r="162" spans="1:36" ht="12.75">
      <c r="A162" s="4"/>
      <c r="C162" s="4" t="s">
        <v>396</v>
      </c>
      <c r="D162" s="4"/>
      <c r="E162" s="4"/>
      <c r="F162" s="4"/>
      <c r="G162" s="4"/>
      <c r="H162" s="4"/>
      <c r="I162" s="4"/>
      <c r="J162" s="4"/>
      <c r="K162" s="4"/>
      <c r="L162" s="7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</row>
    <row r="163" spans="1:36" ht="12.75">
      <c r="A163" s="4"/>
      <c r="C163" s="4" t="s">
        <v>509</v>
      </c>
      <c r="D163" s="4"/>
      <c r="E163" s="4"/>
      <c r="F163" s="4"/>
      <c r="G163" s="4"/>
      <c r="H163" s="4"/>
      <c r="I163" s="4"/>
      <c r="J163" s="4"/>
      <c r="K163" s="4"/>
      <c r="L163" s="7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</row>
    <row r="164" spans="1:36" ht="12.75">
      <c r="A164" s="4"/>
      <c r="C164" s="4" t="s">
        <v>756</v>
      </c>
      <c r="D164" s="4"/>
      <c r="E164" s="4"/>
      <c r="F164" s="4"/>
      <c r="G164" s="4"/>
      <c r="H164" s="4"/>
      <c r="I164" s="4"/>
      <c r="J164" s="4"/>
      <c r="K164" s="4"/>
      <c r="L164" s="7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</row>
    <row r="165" spans="1:36" ht="12.75">
      <c r="A165" s="4"/>
      <c r="C165" s="4" t="s">
        <v>513</v>
      </c>
      <c r="D165" s="4"/>
      <c r="E165" s="4">
        <f>7.27*0.6</f>
        <v>4.361999999999999</v>
      </c>
      <c r="F165" s="4"/>
      <c r="G165" s="4"/>
      <c r="H165" s="4"/>
      <c r="I165" s="4"/>
      <c r="J165" s="4"/>
      <c r="K165" s="4"/>
      <c r="L165" s="7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AA165" s="71"/>
      <c r="AB165" s="33"/>
      <c r="AC165" s="33"/>
      <c r="AD165" s="33"/>
      <c r="AE165" s="33"/>
      <c r="AF165" s="33"/>
      <c r="AG165" s="33"/>
      <c r="AH165" s="33"/>
      <c r="AI165" s="33"/>
      <c r="AJ165" s="33"/>
    </row>
    <row r="166" spans="1:36" ht="12.75">
      <c r="A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</row>
    <row r="167" spans="1:36" ht="12.75">
      <c r="A167" s="4"/>
      <c r="C167" s="4" t="s">
        <v>138</v>
      </c>
      <c r="D167" s="4"/>
      <c r="E167" s="4">
        <v>4.36</v>
      </c>
      <c r="F167" s="4"/>
      <c r="G167" s="4"/>
      <c r="H167" s="4"/>
      <c r="I167" s="4"/>
      <c r="J167" s="6">
        <f>E167*G167</f>
        <v>0</v>
      </c>
      <c r="K167" s="4"/>
      <c r="L167" s="4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</row>
    <row r="168" spans="1:36" ht="12.75">
      <c r="A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</row>
    <row r="169" spans="1:36" ht="12.75">
      <c r="A169" s="4"/>
      <c r="C169" s="4" t="s">
        <v>238</v>
      </c>
      <c r="D169" s="4"/>
      <c r="E169" s="4"/>
      <c r="F169" s="4"/>
      <c r="G169" s="4"/>
      <c r="H169" s="4"/>
      <c r="I169" s="4"/>
      <c r="J169" s="4"/>
      <c r="K169" s="4"/>
      <c r="L169" s="4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</row>
    <row r="170" spans="1:36" ht="12.75">
      <c r="A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</row>
    <row r="171" spans="1:36" ht="12.75">
      <c r="A171" s="4"/>
      <c r="C171" s="4" t="s">
        <v>140</v>
      </c>
      <c r="D171" s="4"/>
      <c r="E171" s="4">
        <v>7.27</v>
      </c>
      <c r="F171" s="4"/>
      <c r="G171" s="4"/>
      <c r="H171" s="4"/>
      <c r="I171" s="4"/>
      <c r="J171" s="6">
        <f>E171*G171</f>
        <v>0</v>
      </c>
      <c r="K171" s="4"/>
      <c r="L171" s="42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</row>
    <row r="172" spans="1:36" ht="12.75">
      <c r="A172" s="4"/>
      <c r="C172" s="4"/>
      <c r="D172" s="4"/>
      <c r="E172" s="4"/>
      <c r="F172" s="4"/>
      <c r="G172" s="4"/>
      <c r="H172" s="4"/>
      <c r="I172" s="4"/>
      <c r="J172" s="6"/>
      <c r="K172" s="4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</row>
    <row r="173" spans="1:36" ht="12.75">
      <c r="A173" s="4"/>
      <c r="C173" s="4" t="s">
        <v>514</v>
      </c>
      <c r="D173" s="4"/>
      <c r="E173" s="4"/>
      <c r="F173" s="4"/>
      <c r="G173" s="4"/>
      <c r="H173" s="4"/>
      <c r="I173" s="6"/>
      <c r="J173" s="6"/>
      <c r="K173" s="4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</row>
    <row r="174" spans="1:36" ht="12.75">
      <c r="A174" s="4"/>
      <c r="C174" s="4" t="s">
        <v>196</v>
      </c>
      <c r="D174" s="4"/>
      <c r="E174" s="4"/>
      <c r="F174" s="4"/>
      <c r="G174" s="4"/>
      <c r="H174" s="4"/>
      <c r="J174" s="6"/>
      <c r="K174" s="4"/>
      <c r="L174" s="7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</row>
    <row r="175" spans="1:36" ht="12.75">
      <c r="A175" s="4"/>
      <c r="C175" s="4" t="s">
        <v>515</v>
      </c>
      <c r="D175" s="4"/>
      <c r="E175" s="4"/>
      <c r="F175" s="4"/>
      <c r="G175" s="4"/>
      <c r="H175" s="4"/>
      <c r="J175" s="6"/>
      <c r="K175" s="4"/>
      <c r="L175" s="7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</row>
    <row r="176" spans="1:36" ht="12.75">
      <c r="A176" s="4"/>
      <c r="C176" s="4" t="s">
        <v>454</v>
      </c>
      <c r="D176" s="4"/>
      <c r="E176" s="4"/>
      <c r="F176" s="4"/>
      <c r="G176" s="4"/>
      <c r="H176" s="4"/>
      <c r="J176" s="6"/>
      <c r="K176" s="4"/>
      <c r="L176" s="7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</row>
    <row r="177" spans="1:36" ht="12.75">
      <c r="A177" s="4"/>
      <c r="C177" s="4" t="s">
        <v>198</v>
      </c>
      <c r="D177" s="4"/>
      <c r="E177" s="4"/>
      <c r="F177" s="4"/>
      <c r="G177" s="4"/>
      <c r="H177" s="4"/>
      <c r="J177" s="6"/>
      <c r="K177" s="4"/>
      <c r="L177" s="7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</row>
    <row r="178" spans="1:36" ht="12.75">
      <c r="A178" s="4"/>
      <c r="C178" s="4"/>
      <c r="D178" s="4"/>
      <c r="E178" s="4"/>
      <c r="F178" s="4"/>
      <c r="G178" s="4"/>
      <c r="H178" s="4"/>
      <c r="J178" s="6"/>
      <c r="K178" s="4"/>
      <c r="L178" s="7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</row>
    <row r="179" spans="1:36" ht="12.75">
      <c r="A179" s="4"/>
      <c r="C179" s="4" t="s">
        <v>153</v>
      </c>
      <c r="D179" s="4"/>
      <c r="E179" s="4">
        <v>1</v>
      </c>
      <c r="F179" s="4"/>
      <c r="G179" s="4"/>
      <c r="H179" s="4"/>
      <c r="J179" s="6"/>
      <c r="K179" s="4"/>
      <c r="L179" s="7"/>
      <c r="O179" s="33"/>
      <c r="P179" s="33"/>
      <c r="Q179" s="33"/>
      <c r="R179" s="33"/>
      <c r="S179" s="33"/>
      <c r="T179" s="33"/>
      <c r="U179" s="33"/>
      <c r="V179" s="33"/>
      <c r="W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</row>
    <row r="180" spans="1:36" ht="12.75">
      <c r="A180" s="4"/>
      <c r="C180" s="4" t="s">
        <v>154</v>
      </c>
      <c r="D180" s="4"/>
      <c r="E180" s="4">
        <v>1</v>
      </c>
      <c r="F180" s="4"/>
      <c r="G180" s="4"/>
      <c r="H180" s="4"/>
      <c r="J180" s="6"/>
      <c r="K180" s="4"/>
      <c r="L180" s="7"/>
      <c r="O180" s="33"/>
      <c r="P180" s="33"/>
      <c r="Q180" s="33"/>
      <c r="R180" s="33"/>
      <c r="S180" s="33"/>
      <c r="T180" s="33"/>
      <c r="U180" s="33"/>
      <c r="V180" s="33"/>
      <c r="W180" s="33"/>
      <c r="AA180" s="71"/>
      <c r="AB180" s="33"/>
      <c r="AC180" s="33"/>
      <c r="AD180" s="33"/>
      <c r="AE180" s="33"/>
      <c r="AF180" s="33"/>
      <c r="AG180" s="33"/>
      <c r="AH180" s="33"/>
      <c r="AI180" s="33"/>
      <c r="AJ180" s="33"/>
    </row>
    <row r="181" spans="1:36" ht="12.75">
      <c r="A181" s="4"/>
      <c r="C181" s="4"/>
      <c r="D181" s="4"/>
      <c r="E181" s="4"/>
      <c r="F181" s="4"/>
      <c r="G181" s="4"/>
      <c r="H181" s="4"/>
      <c r="J181" s="6"/>
      <c r="K181" s="4"/>
      <c r="L181" s="7"/>
      <c r="O181" s="33"/>
      <c r="P181" s="33"/>
      <c r="Q181" s="33"/>
      <c r="R181" s="33"/>
      <c r="S181" s="33"/>
      <c r="T181" s="33"/>
      <c r="U181" s="33"/>
      <c r="V181" s="33"/>
      <c r="W181" s="33"/>
      <c r="AA181" s="71"/>
      <c r="AB181" s="33"/>
      <c r="AC181" s="33"/>
      <c r="AD181" s="33"/>
      <c r="AE181" s="33"/>
      <c r="AF181" s="33"/>
      <c r="AG181" s="33"/>
      <c r="AH181" s="33"/>
      <c r="AI181" s="33"/>
      <c r="AJ181" s="33"/>
    </row>
    <row r="182" spans="1:36" ht="13.5" thickBot="1">
      <c r="A182" s="4"/>
      <c r="B182" s="344" t="s">
        <v>266</v>
      </c>
      <c r="C182" s="108"/>
      <c r="D182" s="108"/>
      <c r="E182" s="11"/>
      <c r="F182" s="11"/>
      <c r="G182" s="11"/>
      <c r="H182" s="11"/>
      <c r="I182" s="11"/>
      <c r="J182" s="11">
        <f>SUM(J22:J181)</f>
        <v>0</v>
      </c>
      <c r="K182" s="6"/>
      <c r="L182" s="7"/>
      <c r="N182" s="71"/>
      <c r="O182" s="71"/>
      <c r="P182" s="33"/>
      <c r="Q182" s="33"/>
      <c r="R182" s="33"/>
      <c r="S182" s="33"/>
      <c r="T182" s="33"/>
      <c r="U182" s="33"/>
      <c r="V182" s="33"/>
      <c r="W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</row>
    <row r="183" spans="1:36" ht="12.75">
      <c r="A183" s="4"/>
      <c r="K183" s="7"/>
      <c r="L183" s="7"/>
      <c r="P183" s="33"/>
      <c r="Q183" s="33"/>
      <c r="R183" s="33"/>
      <c r="S183" s="33"/>
      <c r="T183" s="33"/>
      <c r="U183" s="33"/>
      <c r="V183" s="33"/>
      <c r="W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</row>
    <row r="184" spans="1:36" ht="12.75">
      <c r="A184" s="4"/>
      <c r="C184" s="4"/>
      <c r="D184" s="4"/>
      <c r="E184" s="4"/>
      <c r="F184" s="4"/>
      <c r="G184" s="4"/>
      <c r="H184" s="4"/>
      <c r="I184" s="4"/>
      <c r="K184" s="7"/>
      <c r="L184" s="7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</row>
    <row r="185" spans="1:36" ht="12.75">
      <c r="A185" s="4"/>
      <c r="C185" s="4"/>
      <c r="D185" s="4"/>
      <c r="E185" s="4"/>
      <c r="F185" s="4"/>
      <c r="G185" s="4"/>
      <c r="H185" s="4"/>
      <c r="I185" s="4"/>
      <c r="L185" s="7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</row>
    <row r="186" spans="1:36" ht="12.75">
      <c r="A186" s="4"/>
      <c r="C186" s="4"/>
      <c r="D186" s="4"/>
      <c r="E186" s="19"/>
      <c r="F186" s="4"/>
      <c r="G186" s="4"/>
      <c r="H186" s="4"/>
      <c r="I186" s="4"/>
      <c r="L186" s="7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</row>
    <row r="187" spans="1:36" ht="12.75">
      <c r="A187" s="4"/>
      <c r="C187" s="4"/>
      <c r="D187" s="4"/>
      <c r="E187" s="4"/>
      <c r="F187" s="4"/>
      <c r="G187" s="4"/>
      <c r="H187" s="4"/>
      <c r="I187" s="4"/>
      <c r="L187" s="7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</row>
    <row r="188" spans="1:36" ht="12.75">
      <c r="A188" s="4"/>
      <c r="C188" s="5"/>
      <c r="D188" s="5"/>
      <c r="E188" s="5"/>
      <c r="F188" s="5"/>
      <c r="G188" s="5"/>
      <c r="H188" s="4"/>
      <c r="I188" s="4"/>
      <c r="L188" s="7"/>
      <c r="N188" s="71"/>
      <c r="O188" s="71"/>
      <c r="P188" s="33"/>
      <c r="Q188" s="33"/>
      <c r="R188" s="33"/>
      <c r="S188" s="33"/>
      <c r="T188" s="33"/>
      <c r="U188" s="33"/>
      <c r="V188" s="33"/>
      <c r="W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</row>
    <row r="189" spans="1:36" ht="12.75">
      <c r="A189" s="4"/>
      <c r="C189" s="4"/>
      <c r="D189" s="4"/>
      <c r="E189" s="4"/>
      <c r="F189" s="4"/>
      <c r="G189" s="4"/>
      <c r="H189" s="4"/>
      <c r="I189" s="4"/>
      <c r="L189" s="7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</row>
    <row r="190" spans="1:36" ht="12.75">
      <c r="A190" s="4"/>
      <c r="C190" s="4"/>
      <c r="D190" s="4"/>
      <c r="E190" s="4"/>
      <c r="F190" s="4"/>
      <c r="G190" s="4"/>
      <c r="H190" s="4"/>
      <c r="I190" s="4"/>
      <c r="L190" s="7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</row>
    <row r="191" spans="1:36" ht="12.75">
      <c r="A191" s="4"/>
      <c r="C191" s="4"/>
      <c r="D191" s="4"/>
      <c r="E191" s="4"/>
      <c r="F191" s="4"/>
      <c r="G191" s="4"/>
      <c r="H191" s="4"/>
      <c r="I191" s="4"/>
      <c r="L191" s="7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</row>
    <row r="192" spans="1:36" ht="12.75">
      <c r="A192" s="4"/>
      <c r="C192" s="4"/>
      <c r="D192" s="4"/>
      <c r="E192" s="4"/>
      <c r="F192" s="19"/>
      <c r="G192" s="19"/>
      <c r="H192" s="4"/>
      <c r="I192" s="4"/>
      <c r="L192" s="7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</row>
    <row r="193" spans="1:36" ht="12.75">
      <c r="A193" s="4"/>
      <c r="L193" s="7"/>
      <c r="P193" s="33"/>
      <c r="Q193" s="33"/>
      <c r="R193" s="33"/>
      <c r="S193" s="33"/>
      <c r="T193" s="33"/>
      <c r="U193" s="33"/>
      <c r="V193" s="33"/>
      <c r="W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</row>
    <row r="194" spans="1:36" ht="12.75">
      <c r="A194" s="4"/>
      <c r="L194" s="7"/>
      <c r="P194" s="33"/>
      <c r="Q194" s="33"/>
      <c r="R194" s="33"/>
      <c r="S194" s="33"/>
      <c r="T194" s="33"/>
      <c r="U194" s="33"/>
      <c r="V194" s="33"/>
      <c r="W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</row>
    <row r="195" spans="1:36" ht="12.75">
      <c r="A195" s="4"/>
      <c r="L195" s="7"/>
      <c r="P195" s="33"/>
      <c r="Q195" s="33"/>
      <c r="R195" s="33"/>
      <c r="S195" s="33"/>
      <c r="T195" s="33"/>
      <c r="U195" s="33"/>
      <c r="V195" s="33"/>
      <c r="W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</row>
    <row r="196" spans="1:36" ht="12.75">
      <c r="A196" s="4"/>
      <c r="L196" s="7"/>
      <c r="P196" s="33"/>
      <c r="Q196" s="33"/>
      <c r="R196" s="33"/>
      <c r="S196" s="33"/>
      <c r="T196" s="33"/>
      <c r="V196" s="33"/>
      <c r="W196" s="33"/>
      <c r="AA196" s="33"/>
      <c r="AB196" s="33"/>
      <c r="AC196" s="33"/>
      <c r="AD196" s="33"/>
      <c r="AE196" s="33"/>
      <c r="AF196" s="33"/>
      <c r="AG196" s="33"/>
      <c r="AI196" s="33"/>
      <c r="AJ196" s="33"/>
    </row>
    <row r="197" spans="1:36" ht="12.75">
      <c r="A197" s="4"/>
      <c r="L197" s="7"/>
      <c r="P197" s="33"/>
      <c r="Q197" s="33"/>
      <c r="R197" s="33"/>
      <c r="S197" s="33"/>
      <c r="T197" s="33"/>
      <c r="V197" s="33"/>
      <c r="W197" s="33"/>
      <c r="AA197" s="33"/>
      <c r="AB197" s="33"/>
      <c r="AC197" s="33"/>
      <c r="AD197" s="33"/>
      <c r="AE197" s="33"/>
      <c r="AF197" s="33"/>
      <c r="AG197" s="33"/>
      <c r="AI197" s="33"/>
      <c r="AJ197" s="33"/>
    </row>
    <row r="198" spans="1:36" ht="12.75">
      <c r="A198" s="4"/>
      <c r="L198" s="7"/>
      <c r="P198" s="33"/>
      <c r="Q198" s="33"/>
      <c r="R198" s="33"/>
      <c r="S198" s="33"/>
      <c r="T198" s="33"/>
      <c r="V198" s="33"/>
      <c r="W198" s="33"/>
      <c r="AA198" s="33"/>
      <c r="AB198" s="33"/>
      <c r="AC198" s="33"/>
      <c r="AD198" s="33"/>
      <c r="AE198" s="33"/>
      <c r="AF198" s="33"/>
      <c r="AG198" s="33"/>
      <c r="AI198" s="33"/>
      <c r="AJ198" s="33"/>
    </row>
    <row r="199" spans="1:36" ht="12.75">
      <c r="A199" s="4"/>
      <c r="L199" s="7"/>
      <c r="P199" s="33"/>
      <c r="Q199" s="33"/>
      <c r="R199" s="33"/>
      <c r="S199" s="33"/>
      <c r="T199" s="33"/>
      <c r="V199" s="33"/>
      <c r="W199" s="33"/>
      <c r="AA199" s="33"/>
      <c r="AB199" s="33"/>
      <c r="AC199" s="33"/>
      <c r="AD199" s="33"/>
      <c r="AE199" s="33"/>
      <c r="AF199" s="33"/>
      <c r="AG199" s="33"/>
      <c r="AI199" s="33"/>
      <c r="AJ199" s="33"/>
    </row>
    <row r="200" spans="1:36" ht="12.75">
      <c r="A200" s="4"/>
      <c r="L200" s="7"/>
      <c r="P200" s="33"/>
      <c r="Q200" s="33"/>
      <c r="R200" s="33"/>
      <c r="S200" s="33"/>
      <c r="T200" s="33"/>
      <c r="V200" s="33"/>
      <c r="W200" s="33"/>
      <c r="AA200" s="33"/>
      <c r="AB200" s="33"/>
      <c r="AC200" s="33"/>
      <c r="AD200" s="33"/>
      <c r="AE200" s="33"/>
      <c r="AF200" s="33"/>
      <c r="AG200" s="33"/>
      <c r="AI200" s="33"/>
      <c r="AJ200" s="33"/>
    </row>
    <row r="201" spans="1:36" ht="12.75">
      <c r="A201" s="4"/>
      <c r="L201" s="7"/>
      <c r="P201" s="33"/>
      <c r="Q201" s="33"/>
      <c r="R201" s="33"/>
      <c r="S201" s="33"/>
      <c r="T201" s="33"/>
      <c r="V201" s="33"/>
      <c r="W201" s="33"/>
      <c r="AB201" s="33"/>
      <c r="AC201" s="33"/>
      <c r="AD201" s="33"/>
      <c r="AE201" s="33"/>
      <c r="AF201" s="33"/>
      <c r="AG201" s="33"/>
      <c r="AI201" s="33"/>
      <c r="AJ201" s="33"/>
    </row>
    <row r="202" spans="1:36" ht="12.75">
      <c r="A202" s="4"/>
      <c r="L202" s="7"/>
      <c r="P202" s="33"/>
      <c r="Q202" s="33"/>
      <c r="R202" s="33"/>
      <c r="S202" s="33"/>
      <c r="T202" s="33"/>
      <c r="V202" s="33"/>
      <c r="W202" s="33"/>
      <c r="AB202" s="33"/>
      <c r="AC202" s="33"/>
      <c r="AD202" s="33"/>
      <c r="AE202" s="33"/>
      <c r="AF202" s="33"/>
      <c r="AG202" s="33"/>
      <c r="AI202" s="33"/>
      <c r="AJ202" s="33"/>
    </row>
    <row r="203" spans="1:36" ht="12.75">
      <c r="A203" s="4"/>
      <c r="L203" s="7"/>
      <c r="P203" s="33"/>
      <c r="Q203" s="33"/>
      <c r="R203" s="33"/>
      <c r="S203" s="33"/>
      <c r="T203" s="33"/>
      <c r="U203" s="33"/>
      <c r="V203" s="33"/>
      <c r="W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</row>
    <row r="204" spans="1:36" ht="12.75">
      <c r="A204" s="4"/>
      <c r="L204" s="7"/>
      <c r="P204" s="71"/>
      <c r="Q204" s="71"/>
      <c r="R204" s="71"/>
      <c r="S204" s="71"/>
      <c r="T204" s="71"/>
      <c r="U204" s="71"/>
      <c r="V204" s="71"/>
      <c r="W204" s="33"/>
      <c r="AA204" s="71"/>
      <c r="AB204" s="71"/>
      <c r="AC204" s="71"/>
      <c r="AD204" s="71"/>
      <c r="AE204" s="71"/>
      <c r="AF204" s="71"/>
      <c r="AG204" s="71"/>
      <c r="AH204" s="71"/>
      <c r="AI204" s="71"/>
      <c r="AJ204" s="33"/>
    </row>
    <row r="205" ht="12.75">
      <c r="L205" s="7"/>
    </row>
    <row r="206" spans="12:34" ht="12.75">
      <c r="L206" s="7"/>
      <c r="P206" s="33"/>
      <c r="Q206" s="33"/>
      <c r="R206" s="33"/>
      <c r="S206" s="33"/>
      <c r="T206" s="33"/>
      <c r="U206" s="33"/>
      <c r="AA206" s="33"/>
      <c r="AB206" s="33"/>
      <c r="AC206" s="33"/>
      <c r="AD206" s="33"/>
      <c r="AE206" s="33"/>
      <c r="AF206" s="33"/>
      <c r="AG206" s="33"/>
      <c r="AH206" s="33"/>
    </row>
    <row r="207" spans="12:34" ht="12.75">
      <c r="L207" s="7"/>
      <c r="P207" s="33"/>
      <c r="Q207" s="33"/>
      <c r="R207" s="33"/>
      <c r="S207" s="33"/>
      <c r="T207" s="33"/>
      <c r="U207" s="33"/>
      <c r="AA207" s="33"/>
      <c r="AB207" s="33"/>
      <c r="AC207" s="33"/>
      <c r="AD207" s="33"/>
      <c r="AE207" s="33"/>
      <c r="AF207" s="33"/>
      <c r="AG207" s="33"/>
      <c r="AH207" s="33"/>
    </row>
    <row r="208" spans="12:34" ht="12.75">
      <c r="L208" s="7"/>
      <c r="P208" s="33"/>
      <c r="Q208" s="72"/>
      <c r="R208" s="33"/>
      <c r="S208" s="33"/>
      <c r="T208" s="33"/>
      <c r="U208" s="33"/>
      <c r="AA208" s="33"/>
      <c r="AB208" s="33"/>
      <c r="AC208" s="33"/>
      <c r="AD208" s="72"/>
      <c r="AE208" s="33"/>
      <c r="AF208" s="33"/>
      <c r="AG208" s="33"/>
      <c r="AH208" s="33"/>
    </row>
    <row r="209" spans="12:34" ht="12.75">
      <c r="L209" s="7"/>
      <c r="P209" s="33"/>
      <c r="Q209" s="33"/>
      <c r="R209" s="33"/>
      <c r="S209" s="33"/>
      <c r="T209" s="33"/>
      <c r="U209" s="33"/>
      <c r="AA209" s="33"/>
      <c r="AB209" s="33"/>
      <c r="AC209" s="33"/>
      <c r="AD209" s="33"/>
      <c r="AE209" s="33"/>
      <c r="AF209" s="33"/>
      <c r="AG209" s="33"/>
      <c r="AH209" s="33"/>
    </row>
    <row r="210" spans="12:34" ht="12.75">
      <c r="L210" s="7"/>
      <c r="P210" s="71"/>
      <c r="Q210" s="71"/>
      <c r="R210" s="71"/>
      <c r="S210" s="71"/>
      <c r="T210" s="33"/>
      <c r="U210" s="33"/>
      <c r="AA210" s="71"/>
      <c r="AB210" s="71"/>
      <c r="AC210" s="71"/>
      <c r="AD210" s="71"/>
      <c r="AE210" s="71"/>
      <c r="AF210" s="71"/>
      <c r="AG210" s="33"/>
      <c r="AH210" s="33"/>
    </row>
    <row r="211" spans="12:34" ht="12.75">
      <c r="L211" s="7"/>
      <c r="P211" s="33"/>
      <c r="Q211" s="33"/>
      <c r="R211" s="33"/>
      <c r="S211" s="33"/>
      <c r="T211" s="33"/>
      <c r="U211" s="33"/>
      <c r="AA211" s="33"/>
      <c r="AB211" s="33"/>
      <c r="AC211" s="33"/>
      <c r="AD211" s="33"/>
      <c r="AE211" s="33"/>
      <c r="AF211" s="33"/>
      <c r="AG211" s="33"/>
      <c r="AH211" s="33"/>
    </row>
    <row r="212" spans="12:34" ht="12.75">
      <c r="L212" s="7"/>
      <c r="P212" s="33"/>
      <c r="Q212" s="33"/>
      <c r="R212" s="33"/>
      <c r="S212" s="33"/>
      <c r="T212" s="33"/>
      <c r="U212" s="33"/>
      <c r="AA212" s="33"/>
      <c r="AB212" s="33"/>
      <c r="AC212" s="33"/>
      <c r="AD212" s="33"/>
      <c r="AE212" s="33"/>
      <c r="AF212" s="33"/>
      <c r="AG212" s="33"/>
      <c r="AH212" s="33"/>
    </row>
    <row r="213" spans="12:34" ht="12.75">
      <c r="L213" s="7"/>
      <c r="P213" s="33"/>
      <c r="Q213" s="33"/>
      <c r="R213" s="33"/>
      <c r="S213" s="33"/>
      <c r="T213" s="33"/>
      <c r="U213" s="33"/>
      <c r="AA213" s="33"/>
      <c r="AB213" s="33"/>
      <c r="AC213" s="33"/>
      <c r="AD213" s="33"/>
      <c r="AE213" s="33"/>
      <c r="AF213" s="33"/>
      <c r="AG213" s="33"/>
      <c r="AH213" s="33"/>
    </row>
    <row r="214" spans="12:34" ht="12.75">
      <c r="L214" s="7"/>
      <c r="P214" s="33"/>
      <c r="Q214" s="33"/>
      <c r="R214" s="72"/>
      <c r="S214" s="72"/>
      <c r="T214" s="33"/>
      <c r="U214" s="33"/>
      <c r="AA214" s="33"/>
      <c r="AB214" s="33"/>
      <c r="AC214" s="33"/>
      <c r="AD214" s="33"/>
      <c r="AE214" s="72"/>
      <c r="AF214" s="72"/>
      <c r="AG214" s="33"/>
      <c r="AH214" s="33"/>
    </row>
    <row r="215" ht="12.75">
      <c r="L215" s="7"/>
    </row>
    <row r="216" ht="12.75">
      <c r="L216" s="7"/>
    </row>
    <row r="217" ht="12.75">
      <c r="L217" s="7"/>
    </row>
    <row r="218" ht="12.75">
      <c r="L218" s="7"/>
    </row>
    <row r="219" ht="12.75">
      <c r="L219" s="7"/>
    </row>
    <row r="220" ht="12.75">
      <c r="L220" s="7"/>
    </row>
    <row r="221" ht="12.75">
      <c r="L221" s="7"/>
    </row>
    <row r="222" ht="12.75">
      <c r="L222" s="7"/>
    </row>
    <row r="223" ht="12.75">
      <c r="L223" s="7"/>
    </row>
    <row r="224" ht="12.75">
      <c r="L224" s="7"/>
    </row>
    <row r="225" ht="12.75">
      <c r="L225" s="7"/>
    </row>
    <row r="226" ht="12.75">
      <c r="L226" s="7"/>
    </row>
    <row r="227" ht="12.75">
      <c r="L227" s="7"/>
    </row>
    <row r="228" ht="12.75">
      <c r="L228" s="7"/>
    </row>
    <row r="229" ht="12.75">
      <c r="L229" s="7"/>
    </row>
    <row r="230" ht="12.75">
      <c r="L230" s="7"/>
    </row>
    <row r="231" ht="12.75">
      <c r="L231" s="7"/>
    </row>
    <row r="232" ht="12.75">
      <c r="L232" s="7"/>
    </row>
    <row r="233" ht="12.75">
      <c r="L233" s="7"/>
    </row>
    <row r="234" ht="12.75">
      <c r="L234" s="7"/>
    </row>
    <row r="235" ht="12.75">
      <c r="L235" s="7"/>
    </row>
    <row r="236" ht="12.75">
      <c r="L236" s="7"/>
    </row>
    <row r="237" ht="12.75">
      <c r="L237" s="7"/>
    </row>
    <row r="238" ht="12.75">
      <c r="L238" s="7"/>
    </row>
    <row r="239" ht="12.75">
      <c r="L239" s="7"/>
    </row>
    <row r="240" ht="12.75">
      <c r="L240" s="7"/>
    </row>
    <row r="241" ht="12.75">
      <c r="L241" s="7"/>
    </row>
    <row r="242" ht="12.75">
      <c r="L242" s="7"/>
    </row>
    <row r="243" ht="12.75">
      <c r="L243" s="7"/>
    </row>
    <row r="244" ht="12.75">
      <c r="L244" s="7"/>
    </row>
    <row r="245" ht="12.75">
      <c r="L245" s="7"/>
    </row>
    <row r="246" ht="12.75">
      <c r="L246" s="7"/>
    </row>
    <row r="247" ht="12.75">
      <c r="L247" s="7"/>
    </row>
    <row r="248" ht="12.75">
      <c r="L248" s="7"/>
    </row>
    <row r="249" ht="12.75">
      <c r="L249" s="7"/>
    </row>
    <row r="250" ht="12.75">
      <c r="L250" s="7"/>
    </row>
    <row r="251" ht="12.75">
      <c r="L251" s="7"/>
    </row>
    <row r="252" ht="12.75">
      <c r="L252" s="7"/>
    </row>
    <row r="253" ht="12.75">
      <c r="L253" s="7"/>
    </row>
    <row r="254" ht="12.75">
      <c r="L254" s="7"/>
    </row>
    <row r="255" ht="12.75">
      <c r="L255" s="7"/>
    </row>
    <row r="256" ht="12.75">
      <c r="L256" s="7"/>
    </row>
    <row r="257" ht="12.75">
      <c r="L257" s="7"/>
    </row>
    <row r="258" ht="12.75">
      <c r="L258" s="7"/>
    </row>
    <row r="259" ht="12.75">
      <c r="L259" s="7"/>
    </row>
    <row r="260" ht="12.75">
      <c r="L260" s="7"/>
    </row>
    <row r="261" ht="12.75">
      <c r="L261" s="7"/>
    </row>
    <row r="262" ht="12.75">
      <c r="L262" s="7"/>
    </row>
    <row r="263" ht="12.75">
      <c r="L263" s="7"/>
    </row>
    <row r="264" ht="12.75">
      <c r="L264" s="7"/>
    </row>
    <row r="265" ht="12.75">
      <c r="L265" s="7"/>
    </row>
    <row r="266" ht="12.75">
      <c r="L266" s="7"/>
    </row>
    <row r="267" ht="12.75">
      <c r="L267" s="7"/>
    </row>
    <row r="268" ht="12.75">
      <c r="L268" s="7"/>
    </row>
    <row r="269" ht="12.75">
      <c r="L269" s="7"/>
    </row>
    <row r="270" ht="12.75">
      <c r="L270" s="7"/>
    </row>
    <row r="271" ht="12.75">
      <c r="L271" s="7"/>
    </row>
    <row r="272" ht="12.75">
      <c r="L272" s="7"/>
    </row>
    <row r="273" ht="12.75">
      <c r="L273" s="7"/>
    </row>
    <row r="274" ht="12.75">
      <c r="L274" s="7"/>
    </row>
    <row r="275" ht="12.75">
      <c r="L275" s="7"/>
    </row>
    <row r="276" ht="12.75">
      <c r="L276" s="7"/>
    </row>
    <row r="277" ht="12.75">
      <c r="L277" s="7"/>
    </row>
    <row r="278" ht="12.75">
      <c r="L278" s="7"/>
    </row>
    <row r="279" ht="12.75">
      <c r="L279" s="7"/>
    </row>
    <row r="280" ht="12.75">
      <c r="L280" s="7"/>
    </row>
    <row r="281" ht="12.75">
      <c r="L281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317"/>
  <sheetViews>
    <sheetView zoomScale="140" zoomScaleNormal="140" zoomScaleSheetLayoutView="100" workbookViewId="0" topLeftCell="A126">
      <selection activeCell="E148" sqref="E148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9.00390625" style="3" customWidth="1"/>
    <col min="4" max="4" width="9.125" style="3" customWidth="1"/>
    <col min="5" max="5" width="9.00390625" style="3" customWidth="1"/>
    <col min="6" max="6" width="6.00390625" style="3" customWidth="1"/>
    <col min="7" max="7" width="9.00390625" style="3" customWidth="1"/>
    <col min="8" max="8" width="5.25390625" style="3" customWidth="1"/>
    <col min="9" max="13" width="9.00390625" style="3" customWidth="1"/>
    <col min="14" max="14" width="5.875" style="34" customWidth="1"/>
    <col min="15" max="15" width="9.00390625" style="34" customWidth="1"/>
    <col min="16" max="16" width="9.125" style="34" customWidth="1"/>
    <col min="17" max="17" width="9.00390625" style="34" customWidth="1"/>
    <col min="18" max="18" width="6.00390625" style="34" customWidth="1"/>
    <col min="19" max="19" width="9.00390625" style="34" customWidth="1"/>
    <col min="20" max="20" width="5.25390625" style="34" customWidth="1"/>
    <col min="21" max="26" width="9.00390625" style="34" customWidth="1"/>
    <col min="27" max="27" width="5.875" style="34" customWidth="1"/>
    <col min="28" max="28" width="9.00390625" style="34" customWidth="1"/>
    <col min="29" max="29" width="9.125" style="34" customWidth="1"/>
    <col min="30" max="30" width="9.00390625" style="34" customWidth="1"/>
    <col min="31" max="31" width="6.00390625" style="34" customWidth="1"/>
    <col min="32" max="32" width="9.00390625" style="34" customWidth="1"/>
    <col min="33" max="33" width="5.25390625" style="34" customWidth="1"/>
    <col min="34" max="36" width="9.00390625" style="34" customWidth="1"/>
    <col min="37" max="16384" width="9.00390625" style="3" customWidth="1"/>
  </cols>
  <sheetData>
    <row r="1" spans="2:36" ht="12.75">
      <c r="B1" t="s">
        <v>10</v>
      </c>
      <c r="C1" s="5" t="s">
        <v>272</v>
      </c>
      <c r="D1" s="5"/>
      <c r="E1" s="4"/>
      <c r="F1" s="4"/>
      <c r="G1" s="4"/>
      <c r="H1" s="4"/>
      <c r="I1" s="4"/>
      <c r="J1" s="4"/>
      <c r="K1" s="4" t="s">
        <v>4</v>
      </c>
      <c r="L1" s="4"/>
      <c r="M1" s="5"/>
      <c r="N1" s="71"/>
      <c r="O1" s="71"/>
      <c r="P1" s="71"/>
      <c r="Q1" s="33"/>
      <c r="R1" s="33"/>
      <c r="S1" s="33"/>
      <c r="T1" s="33"/>
      <c r="U1" s="33"/>
      <c r="V1" s="33"/>
      <c r="W1" s="33"/>
      <c r="AA1" s="71"/>
      <c r="AB1" s="71"/>
      <c r="AC1" s="71"/>
      <c r="AD1" s="33"/>
      <c r="AE1" s="33"/>
      <c r="AF1" s="33"/>
      <c r="AG1" s="33"/>
      <c r="AH1" s="33"/>
      <c r="AI1" s="33"/>
      <c r="AJ1" s="33"/>
    </row>
    <row r="2" spans="3:36" ht="12.75">
      <c r="C2" s="5"/>
      <c r="D2" s="5"/>
      <c r="E2" s="4"/>
      <c r="F2" s="4"/>
      <c r="G2" s="4"/>
      <c r="H2" s="4"/>
      <c r="I2" s="4"/>
      <c r="J2" s="4"/>
      <c r="K2" s="4" t="s">
        <v>5</v>
      </c>
      <c r="L2" s="4"/>
      <c r="M2" s="5"/>
      <c r="N2" s="71"/>
      <c r="O2" s="71"/>
      <c r="P2" s="71"/>
      <c r="Q2" s="33"/>
      <c r="R2" s="33"/>
      <c r="S2" s="33"/>
      <c r="T2" s="33"/>
      <c r="U2" s="33"/>
      <c r="V2" s="33"/>
      <c r="W2" s="33"/>
      <c r="AA2" s="71"/>
      <c r="AB2" s="71"/>
      <c r="AC2" s="71"/>
      <c r="AD2" s="33"/>
      <c r="AE2" s="33"/>
      <c r="AF2" s="33"/>
      <c r="AG2" s="33"/>
      <c r="AH2" s="33"/>
      <c r="AI2" s="33"/>
      <c r="AJ2" s="33"/>
    </row>
    <row r="3" spans="3:36" ht="12.75">
      <c r="C3" s="6" t="s">
        <v>85</v>
      </c>
      <c r="D3" s="6"/>
      <c r="E3" s="6"/>
      <c r="F3" s="6"/>
      <c r="G3" s="6"/>
      <c r="H3" s="6"/>
      <c r="I3" s="6"/>
      <c r="J3" s="6"/>
      <c r="K3" s="4"/>
      <c r="L3" s="4"/>
      <c r="M3" s="4"/>
      <c r="N3" s="33"/>
      <c r="O3" s="33"/>
      <c r="P3" s="33"/>
      <c r="Q3" s="33"/>
      <c r="R3" s="33"/>
      <c r="S3" s="33"/>
      <c r="T3" s="33"/>
      <c r="U3" s="33"/>
      <c r="V3" s="33"/>
      <c r="W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3:36" ht="12.75">
      <c r="C4" s="6" t="s">
        <v>86</v>
      </c>
      <c r="D4" s="6"/>
      <c r="E4" s="6"/>
      <c r="F4" s="6"/>
      <c r="G4" s="6"/>
      <c r="H4" s="6"/>
      <c r="I4" s="6"/>
      <c r="J4" s="6"/>
      <c r="K4" s="4"/>
      <c r="L4" s="4"/>
      <c r="M4" s="4"/>
      <c r="N4" s="33"/>
      <c r="O4" s="33"/>
      <c r="P4" s="33"/>
      <c r="Q4" s="33"/>
      <c r="R4" s="33"/>
      <c r="S4" s="33"/>
      <c r="T4" s="33"/>
      <c r="U4" s="33"/>
      <c r="V4" s="33"/>
      <c r="W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3:36" ht="12.75">
      <c r="C5" s="6" t="s">
        <v>757</v>
      </c>
      <c r="D5" s="6"/>
      <c r="E5" s="6"/>
      <c r="F5" s="6"/>
      <c r="G5" s="6"/>
      <c r="H5" s="6"/>
      <c r="I5" s="4"/>
      <c r="J5" s="6"/>
      <c r="K5" s="4"/>
      <c r="L5" s="4"/>
      <c r="M5" s="4"/>
      <c r="N5" s="33"/>
      <c r="O5" s="33"/>
      <c r="P5" s="33"/>
      <c r="Q5" s="33"/>
      <c r="R5" s="33"/>
      <c r="S5" s="33"/>
      <c r="T5" s="33"/>
      <c r="U5" s="33"/>
      <c r="V5" s="33"/>
      <c r="W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3:36" ht="12.75">
      <c r="C6" s="3" t="s">
        <v>763</v>
      </c>
      <c r="J6" s="6"/>
      <c r="K6" s="9"/>
      <c r="L6" s="4"/>
      <c r="M6" s="4"/>
      <c r="N6" s="33"/>
      <c r="V6" s="33"/>
      <c r="W6" s="71"/>
      <c r="AA6" s="33"/>
      <c r="AI6" s="33"/>
      <c r="AJ6" s="71"/>
    </row>
    <row r="7" spans="3:36" ht="12.75">
      <c r="C7" s="14"/>
      <c r="J7" s="6"/>
      <c r="K7" s="9"/>
      <c r="L7" s="4"/>
      <c r="M7" s="4"/>
      <c r="N7" s="33"/>
      <c r="O7" s="97"/>
      <c r="V7" s="33"/>
      <c r="W7" s="71"/>
      <c r="AA7" s="33"/>
      <c r="AB7" s="97"/>
      <c r="AI7" s="33"/>
      <c r="AJ7" s="71"/>
    </row>
    <row r="8" spans="3:36" ht="16.5">
      <c r="C8" s="5" t="s">
        <v>528</v>
      </c>
      <c r="D8" s="5"/>
      <c r="E8" s="5"/>
      <c r="F8" s="5"/>
      <c r="G8" s="5"/>
      <c r="H8" s="4"/>
      <c r="I8" s="5"/>
      <c r="J8" s="71"/>
      <c r="K8" s="5"/>
      <c r="L8" s="7"/>
      <c r="M8" s="4"/>
      <c r="N8" s="203"/>
      <c r="O8" s="33"/>
      <c r="P8" s="33"/>
      <c r="Q8" s="33"/>
      <c r="R8" s="33"/>
      <c r="S8" s="33"/>
      <c r="T8" s="33"/>
      <c r="U8" s="33"/>
      <c r="V8" s="33"/>
      <c r="W8" s="33"/>
      <c r="AA8" s="203"/>
      <c r="AB8" s="33"/>
      <c r="AC8" s="33"/>
      <c r="AD8" s="33"/>
      <c r="AE8" s="33"/>
      <c r="AF8" s="33"/>
      <c r="AG8" s="33"/>
      <c r="AH8" s="33"/>
      <c r="AI8" s="33"/>
      <c r="AJ8" s="33"/>
    </row>
    <row r="9" spans="3:36" ht="16.5">
      <c r="C9" s="5" t="s">
        <v>529</v>
      </c>
      <c r="D9" s="5"/>
      <c r="E9" s="5"/>
      <c r="F9" s="5"/>
      <c r="G9" s="5"/>
      <c r="H9" s="4"/>
      <c r="I9" s="14"/>
      <c r="J9" s="71"/>
      <c r="K9" s="5"/>
      <c r="L9" s="7"/>
      <c r="M9" s="6"/>
      <c r="N9" s="203"/>
      <c r="O9" s="33"/>
      <c r="P9" s="33"/>
      <c r="Q9" s="33"/>
      <c r="R9" s="33"/>
      <c r="S9" s="33"/>
      <c r="T9" s="33"/>
      <c r="U9" s="33"/>
      <c r="V9" s="33"/>
      <c r="W9" s="33"/>
      <c r="AA9" s="203"/>
      <c r="AB9" s="33"/>
      <c r="AC9" s="33"/>
      <c r="AD9" s="33"/>
      <c r="AE9" s="33"/>
      <c r="AF9" s="33"/>
      <c r="AG9" s="33"/>
      <c r="AH9" s="33"/>
      <c r="AI9" s="33"/>
      <c r="AJ9" s="33"/>
    </row>
    <row r="10" spans="3:36" ht="16.5">
      <c r="C10" s="5" t="s">
        <v>36</v>
      </c>
      <c r="D10" s="5"/>
      <c r="E10" s="5"/>
      <c r="F10" s="5"/>
      <c r="G10" s="5"/>
      <c r="H10" s="4"/>
      <c r="I10" s="71"/>
      <c r="J10" s="71"/>
      <c r="K10" s="5"/>
      <c r="L10" s="7"/>
      <c r="M10" s="6"/>
      <c r="N10" s="203"/>
      <c r="O10" s="33"/>
      <c r="P10" s="33"/>
      <c r="Q10" s="33"/>
      <c r="R10" s="33"/>
      <c r="S10" s="33"/>
      <c r="T10" s="33"/>
      <c r="U10" s="33"/>
      <c r="V10" s="33"/>
      <c r="W10" s="33"/>
      <c r="AA10" s="20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3:36" ht="16.5">
      <c r="C11" s="5"/>
      <c r="D11" s="5"/>
      <c r="E11" s="5"/>
      <c r="F11" s="5"/>
      <c r="G11" s="5"/>
      <c r="H11" s="4"/>
      <c r="I11" s="71"/>
      <c r="J11" s="71"/>
      <c r="K11" s="5"/>
      <c r="L11" s="7"/>
      <c r="M11" s="6"/>
      <c r="N11" s="203"/>
      <c r="O11" s="33"/>
      <c r="P11" s="33"/>
      <c r="Q11" s="33"/>
      <c r="R11" s="33"/>
      <c r="S11" s="33"/>
      <c r="T11" s="33"/>
      <c r="U11" s="33"/>
      <c r="V11" s="33"/>
      <c r="W11" s="33"/>
      <c r="AA11" s="20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3:36" ht="16.5">
      <c r="C12" s="149" t="s">
        <v>203</v>
      </c>
      <c r="D12" s="149"/>
      <c r="E12" s="149" t="s">
        <v>204</v>
      </c>
      <c r="F12" s="149"/>
      <c r="G12" s="149" t="s">
        <v>205</v>
      </c>
      <c r="H12" s="149"/>
      <c r="I12" s="149"/>
      <c r="J12" s="149" t="s">
        <v>206</v>
      </c>
      <c r="K12" s="5"/>
      <c r="L12" s="7"/>
      <c r="M12" s="6"/>
      <c r="N12" s="203"/>
      <c r="O12" s="33"/>
      <c r="P12" s="33"/>
      <c r="Q12" s="33"/>
      <c r="R12" s="33"/>
      <c r="S12" s="33"/>
      <c r="T12" s="33"/>
      <c r="U12" s="33"/>
      <c r="V12" s="33"/>
      <c r="W12" s="33"/>
      <c r="AA12" s="20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3:36" ht="16.5">
      <c r="C13" s="6"/>
      <c r="D13" s="6"/>
      <c r="E13" s="6"/>
      <c r="F13" s="6"/>
      <c r="G13" s="6"/>
      <c r="H13" s="6"/>
      <c r="I13" s="6"/>
      <c r="J13" s="6"/>
      <c r="K13" s="5"/>
      <c r="L13" s="7"/>
      <c r="M13" s="6"/>
      <c r="N13" s="203"/>
      <c r="O13" s="33"/>
      <c r="P13" s="33"/>
      <c r="Q13" s="33"/>
      <c r="R13" s="33"/>
      <c r="S13" s="33"/>
      <c r="T13" s="33"/>
      <c r="U13" s="33"/>
      <c r="V13" s="33"/>
      <c r="W13" s="33"/>
      <c r="AA13" s="20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2:36" ht="16.5">
      <c r="B14" t="s">
        <v>111</v>
      </c>
      <c r="C14" s="109" t="s">
        <v>530</v>
      </c>
      <c r="D14" s="109"/>
      <c r="E14" s="109"/>
      <c r="F14" s="109"/>
      <c r="G14" s="109"/>
      <c r="H14" s="109"/>
      <c r="I14" s="109"/>
      <c r="J14" s="109"/>
      <c r="K14" s="109"/>
      <c r="L14" s="7"/>
      <c r="M14" s="6"/>
      <c r="N14" s="203"/>
      <c r="O14" s="33"/>
      <c r="P14" s="33"/>
      <c r="Q14" s="33"/>
      <c r="R14" s="33"/>
      <c r="S14" s="33"/>
      <c r="T14" s="33"/>
      <c r="U14" s="33"/>
      <c r="V14" s="33"/>
      <c r="W14" s="33"/>
      <c r="AA14" s="20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3:36" ht="16.5">
      <c r="C15" s="109" t="s">
        <v>531</v>
      </c>
      <c r="D15" s="109"/>
      <c r="E15" s="109"/>
      <c r="F15" s="109"/>
      <c r="G15" s="109"/>
      <c r="H15" s="109"/>
      <c r="I15" s="109"/>
      <c r="J15" s="109"/>
      <c r="K15" s="109"/>
      <c r="L15" s="7"/>
      <c r="M15" s="6"/>
      <c r="N15" s="203"/>
      <c r="O15" s="33"/>
      <c r="P15" s="33"/>
      <c r="Q15" s="33"/>
      <c r="R15" s="33"/>
      <c r="S15" s="33"/>
      <c r="T15" s="33"/>
      <c r="U15" s="33"/>
      <c r="V15" s="33"/>
      <c r="W15" s="33"/>
      <c r="AA15" s="20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3:36" ht="16.5">
      <c r="C16" s="109" t="s">
        <v>764</v>
      </c>
      <c r="D16" s="109"/>
      <c r="E16" s="109"/>
      <c r="F16" s="109"/>
      <c r="G16" s="109"/>
      <c r="H16" s="109"/>
      <c r="I16" s="109"/>
      <c r="J16" s="109"/>
      <c r="K16" s="109"/>
      <c r="L16" s="7"/>
      <c r="M16" s="6"/>
      <c r="N16" s="203"/>
      <c r="O16" s="33"/>
      <c r="P16" s="33"/>
      <c r="Q16" s="33"/>
      <c r="R16" s="33"/>
      <c r="S16" s="33"/>
      <c r="T16" s="33"/>
      <c r="U16" s="33"/>
      <c r="V16" s="33"/>
      <c r="W16" s="33"/>
      <c r="AA16" s="20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3:36" ht="16.5">
      <c r="C17" s="109" t="s">
        <v>209</v>
      </c>
      <c r="D17" s="109"/>
      <c r="E17" s="109"/>
      <c r="F17" s="109"/>
      <c r="G17" s="109"/>
      <c r="H17" s="109"/>
      <c r="I17" s="109"/>
      <c r="J17" s="109"/>
      <c r="K17" s="109"/>
      <c r="L17" s="7"/>
      <c r="M17" s="6"/>
      <c r="N17" s="204"/>
      <c r="O17" s="33"/>
      <c r="P17" s="33"/>
      <c r="Q17" s="33"/>
      <c r="R17" s="33"/>
      <c r="S17" s="33"/>
      <c r="T17" s="33"/>
      <c r="U17" s="33"/>
      <c r="V17" s="33"/>
      <c r="W17" s="33"/>
      <c r="AA17" s="204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3:36" ht="16.5">
      <c r="C18" s="8" t="s">
        <v>239</v>
      </c>
      <c r="D18" s="8"/>
      <c r="E18" s="8"/>
      <c r="F18" s="109"/>
      <c r="G18" s="109"/>
      <c r="H18" s="109"/>
      <c r="I18" s="109"/>
      <c r="J18" s="109"/>
      <c r="K18" s="109"/>
      <c r="L18" s="7"/>
      <c r="M18" s="6"/>
      <c r="N18" s="204"/>
      <c r="O18" s="33"/>
      <c r="P18" s="33"/>
      <c r="Q18" s="33"/>
      <c r="R18" s="33"/>
      <c r="S18" s="33"/>
      <c r="T18" s="33"/>
      <c r="U18" s="33"/>
      <c r="V18" s="33"/>
      <c r="W18" s="33"/>
      <c r="AA18" s="204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3:36" ht="16.5">
      <c r="C19" s="8" t="s">
        <v>397</v>
      </c>
      <c r="D19" s="8"/>
      <c r="E19" s="8"/>
      <c r="F19" s="8"/>
      <c r="G19" s="8"/>
      <c r="H19" s="8"/>
      <c r="I19" s="8"/>
      <c r="J19" s="6"/>
      <c r="K19" s="9"/>
      <c r="L19" s="7"/>
      <c r="M19" s="6"/>
      <c r="N19" s="204"/>
      <c r="O19" s="33"/>
      <c r="P19" s="33"/>
      <c r="Q19" s="33"/>
      <c r="R19" s="33"/>
      <c r="S19" s="33"/>
      <c r="T19" s="33"/>
      <c r="U19" s="33"/>
      <c r="V19" s="33"/>
      <c r="W19" s="33"/>
      <c r="AA19" s="204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3:36" ht="16.5">
      <c r="C20" s="8" t="s">
        <v>532</v>
      </c>
      <c r="D20" s="8"/>
      <c r="E20" s="8">
        <f>35.89*0.5</f>
        <v>17.945</v>
      </c>
      <c r="F20" s="8"/>
      <c r="G20" s="8"/>
      <c r="H20" s="8"/>
      <c r="I20" s="8"/>
      <c r="J20" s="6"/>
      <c r="K20" s="9"/>
      <c r="L20" s="48"/>
      <c r="M20" s="6"/>
      <c r="N20" s="204"/>
      <c r="O20" s="33"/>
      <c r="P20" s="33"/>
      <c r="Q20" s="33"/>
      <c r="R20" s="33"/>
      <c r="S20" s="33"/>
      <c r="T20" s="33"/>
      <c r="U20" s="33"/>
      <c r="V20" s="33"/>
      <c r="W20" s="33"/>
      <c r="AA20" s="204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3:36" ht="12.75">
      <c r="C21" s="8"/>
      <c r="D21" s="8"/>
      <c r="E21" s="8"/>
      <c r="F21" s="8"/>
      <c r="G21" s="8"/>
      <c r="H21" s="8"/>
      <c r="I21" s="8"/>
      <c r="J21" s="6"/>
      <c r="K21" s="9"/>
      <c r="L21" s="6"/>
      <c r="M21" s="6"/>
      <c r="N21" s="33"/>
      <c r="O21" s="33"/>
      <c r="P21" s="33"/>
      <c r="Q21" s="33"/>
      <c r="R21" s="33"/>
      <c r="S21" s="33"/>
      <c r="V21" s="33"/>
      <c r="W21" s="71"/>
      <c r="AA21" s="33"/>
      <c r="AB21" s="33"/>
      <c r="AC21" s="33"/>
      <c r="AD21" s="33"/>
      <c r="AE21" s="33"/>
      <c r="AF21" s="33"/>
      <c r="AI21" s="33"/>
      <c r="AJ21" s="71"/>
    </row>
    <row r="22" spans="3:36" ht="12.75">
      <c r="C22" s="8" t="s">
        <v>146</v>
      </c>
      <c r="D22" s="8"/>
      <c r="E22" s="8">
        <f>SUM(E20:E21)</f>
        <v>17.945</v>
      </c>
      <c r="F22" s="8"/>
      <c r="G22" s="8"/>
      <c r="H22" s="8"/>
      <c r="I22" s="8"/>
      <c r="J22" s="6">
        <f>E22*G22</f>
        <v>0</v>
      </c>
      <c r="K22" s="9"/>
      <c r="L22" s="6"/>
      <c r="M22" s="6"/>
      <c r="N22" s="71"/>
      <c r="O22" s="71"/>
      <c r="P22" s="71"/>
      <c r="Q22" s="71"/>
      <c r="R22" s="71"/>
      <c r="S22" s="71"/>
      <c r="T22" s="33"/>
      <c r="U22" s="71"/>
      <c r="V22" s="71"/>
      <c r="W22" s="71"/>
      <c r="AA22" s="71"/>
      <c r="AB22" s="71"/>
      <c r="AC22" s="71"/>
      <c r="AD22" s="71"/>
      <c r="AE22" s="71"/>
      <c r="AF22" s="71"/>
      <c r="AG22" s="33"/>
      <c r="AH22" s="71"/>
      <c r="AI22" s="71"/>
      <c r="AJ22" s="71"/>
    </row>
    <row r="23" spans="3:36" ht="12.75">
      <c r="C23" s="6"/>
      <c r="D23" s="6"/>
      <c r="E23" s="6"/>
      <c r="F23" s="6"/>
      <c r="G23" s="6"/>
      <c r="H23" s="4"/>
      <c r="I23" s="6"/>
      <c r="J23" s="6"/>
      <c r="L23" s="6"/>
      <c r="M23" s="9"/>
      <c r="N23" s="71"/>
      <c r="O23" s="71"/>
      <c r="P23" s="71"/>
      <c r="Q23" s="71"/>
      <c r="R23" s="71"/>
      <c r="S23" s="71"/>
      <c r="T23" s="33"/>
      <c r="U23" s="97"/>
      <c r="V23" s="71"/>
      <c r="W23" s="71"/>
      <c r="AA23" s="71"/>
      <c r="AB23" s="71"/>
      <c r="AC23" s="71"/>
      <c r="AD23" s="71"/>
      <c r="AE23" s="71"/>
      <c r="AF23" s="71"/>
      <c r="AG23" s="33"/>
      <c r="AH23" s="97"/>
      <c r="AI23" s="71"/>
      <c r="AJ23" s="71"/>
    </row>
    <row r="24" spans="2:36" ht="12.75">
      <c r="B24" t="s">
        <v>129</v>
      </c>
      <c r="C24" s="109" t="s">
        <v>270</v>
      </c>
      <c r="D24" s="109"/>
      <c r="E24" s="109"/>
      <c r="F24" s="109"/>
      <c r="G24" s="109"/>
      <c r="H24" s="109"/>
      <c r="I24" s="109"/>
      <c r="J24" s="109"/>
      <c r="K24" s="9"/>
      <c r="L24" s="6"/>
      <c r="M24" s="9"/>
      <c r="N24" s="71"/>
      <c r="O24" s="71"/>
      <c r="P24" s="71"/>
      <c r="Q24" s="71"/>
      <c r="R24" s="71"/>
      <c r="S24" s="71"/>
      <c r="T24" s="33"/>
      <c r="U24" s="71"/>
      <c r="V24" s="71"/>
      <c r="W24" s="71"/>
      <c r="AA24" s="71"/>
      <c r="AB24" s="71"/>
      <c r="AC24" s="71"/>
      <c r="AD24" s="71"/>
      <c r="AE24" s="71"/>
      <c r="AF24" s="71"/>
      <c r="AG24" s="33"/>
      <c r="AH24" s="71"/>
      <c r="AI24" s="71"/>
      <c r="AJ24" s="71"/>
    </row>
    <row r="25" spans="3:36" ht="12.75">
      <c r="C25" s="109" t="s">
        <v>533</v>
      </c>
      <c r="D25" s="109"/>
      <c r="E25" s="109"/>
      <c r="F25" s="109"/>
      <c r="G25" s="109"/>
      <c r="H25" s="109"/>
      <c r="I25" s="109"/>
      <c r="J25" s="109"/>
      <c r="K25" s="9"/>
      <c r="L25" s="6"/>
      <c r="M25" s="9"/>
      <c r="N25" s="71"/>
      <c r="O25" s="71"/>
      <c r="P25" s="71"/>
      <c r="Q25" s="71"/>
      <c r="R25" s="71"/>
      <c r="S25" s="71"/>
      <c r="T25" s="33"/>
      <c r="U25" s="71"/>
      <c r="V25" s="71"/>
      <c r="W25" s="71"/>
      <c r="AA25" s="71"/>
      <c r="AB25" s="71"/>
      <c r="AC25" s="71"/>
      <c r="AD25" s="71"/>
      <c r="AE25" s="71"/>
      <c r="AF25" s="71"/>
      <c r="AG25" s="33"/>
      <c r="AH25" s="71"/>
      <c r="AI25" s="71"/>
      <c r="AJ25" s="71"/>
    </row>
    <row r="26" spans="3:36" ht="12.75">
      <c r="C26" s="109" t="s">
        <v>534</v>
      </c>
      <c r="D26" s="109"/>
      <c r="E26" s="109"/>
      <c r="F26" s="109"/>
      <c r="G26" s="109"/>
      <c r="H26" s="109"/>
      <c r="I26" s="109"/>
      <c r="J26" s="109"/>
      <c r="K26" s="9"/>
      <c r="L26" s="6"/>
      <c r="M26" s="9"/>
      <c r="N26" s="71"/>
      <c r="O26" s="71"/>
      <c r="P26" s="71"/>
      <c r="Q26" s="71"/>
      <c r="R26" s="71"/>
      <c r="S26" s="33"/>
      <c r="T26" s="33"/>
      <c r="U26" s="71"/>
      <c r="V26" s="71"/>
      <c r="W26" s="71"/>
      <c r="AA26" s="71"/>
      <c r="AB26" s="71"/>
      <c r="AC26" s="71"/>
      <c r="AD26" s="71"/>
      <c r="AE26" s="71"/>
      <c r="AF26" s="33"/>
      <c r="AG26" s="33"/>
      <c r="AH26" s="71"/>
      <c r="AI26" s="71"/>
      <c r="AJ26" s="71"/>
    </row>
    <row r="27" spans="3:36" ht="12.75">
      <c r="C27" s="109" t="s">
        <v>535</v>
      </c>
      <c r="D27" s="109"/>
      <c r="E27" s="109"/>
      <c r="F27" s="109"/>
      <c r="G27" s="109"/>
      <c r="H27" s="109"/>
      <c r="I27" s="109"/>
      <c r="J27" s="109"/>
      <c r="K27" s="9"/>
      <c r="L27" s="48"/>
      <c r="M27" s="5"/>
      <c r="N27" s="71"/>
      <c r="O27" s="190"/>
      <c r="P27" s="190"/>
      <c r="Q27" s="205"/>
      <c r="R27" s="190"/>
      <c r="S27" s="33"/>
      <c r="T27" s="33"/>
      <c r="U27" s="71"/>
      <c r="V27" s="71"/>
      <c r="W27" s="71"/>
      <c r="AA27" s="71"/>
      <c r="AB27" s="190"/>
      <c r="AC27" s="190"/>
      <c r="AD27" s="205"/>
      <c r="AE27" s="190"/>
      <c r="AF27" s="33"/>
      <c r="AG27" s="33"/>
      <c r="AH27" s="71"/>
      <c r="AI27" s="71"/>
      <c r="AJ27" s="71"/>
    </row>
    <row r="28" spans="3:36" ht="12.75">
      <c r="C28" s="109" t="s">
        <v>190</v>
      </c>
      <c r="D28" s="109"/>
      <c r="E28" s="109"/>
      <c r="F28" s="109"/>
      <c r="G28" s="109"/>
      <c r="H28" s="109"/>
      <c r="I28" s="109"/>
      <c r="J28" s="109"/>
      <c r="K28" s="9"/>
      <c r="L28" s="48"/>
      <c r="M28" s="105"/>
      <c r="N28" s="71"/>
      <c r="O28" s="71"/>
      <c r="P28" s="71"/>
      <c r="Q28" s="71"/>
      <c r="R28" s="71"/>
      <c r="S28" s="71"/>
      <c r="T28" s="71"/>
      <c r="U28" s="71"/>
      <c r="V28" s="71"/>
      <c r="W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</row>
    <row r="29" spans="3:36" ht="12.75">
      <c r="C29" s="8" t="s">
        <v>536</v>
      </c>
      <c r="D29" s="8"/>
      <c r="E29" s="8"/>
      <c r="F29" s="109"/>
      <c r="G29" s="109"/>
      <c r="H29" s="109"/>
      <c r="I29" s="109"/>
      <c r="J29" s="109"/>
      <c r="K29" s="9"/>
      <c r="L29" s="48"/>
      <c r="M29" s="48"/>
      <c r="N29" s="71"/>
      <c r="O29" s="33"/>
      <c r="P29" s="33"/>
      <c r="Q29" s="33"/>
      <c r="R29" s="33"/>
      <c r="S29" s="33"/>
      <c r="T29" s="33"/>
      <c r="U29" s="33"/>
      <c r="V29" s="33"/>
      <c r="W29" s="71"/>
      <c r="AA29" s="71"/>
      <c r="AB29" s="33"/>
      <c r="AC29" s="33"/>
      <c r="AD29" s="33"/>
      <c r="AE29" s="33"/>
      <c r="AF29" s="33"/>
      <c r="AG29" s="33"/>
      <c r="AH29" s="33"/>
      <c r="AI29" s="33"/>
      <c r="AJ29" s="71"/>
    </row>
    <row r="30" spans="3:36" ht="12.75">
      <c r="C30" s="8" t="s">
        <v>537</v>
      </c>
      <c r="D30" s="8"/>
      <c r="E30" s="8">
        <f>2.2*2.2*1.1*0.52</f>
        <v>2.7684800000000007</v>
      </c>
      <c r="F30" s="8"/>
      <c r="G30" s="8"/>
      <c r="H30" s="109"/>
      <c r="I30" s="109"/>
      <c r="J30" s="109"/>
      <c r="K30" s="9"/>
      <c r="L30" s="48"/>
      <c r="M30" s="48"/>
      <c r="N30" s="71"/>
      <c r="O30" s="33"/>
      <c r="P30" s="33"/>
      <c r="Q30" s="33"/>
      <c r="R30" s="33"/>
      <c r="S30" s="33"/>
      <c r="T30" s="33"/>
      <c r="U30" s="33"/>
      <c r="V30" s="33"/>
      <c r="W30" s="71"/>
      <c r="AA30" s="71"/>
      <c r="AB30" s="33"/>
      <c r="AC30" s="33"/>
      <c r="AD30" s="33"/>
      <c r="AE30" s="33"/>
      <c r="AF30" s="33"/>
      <c r="AG30" s="33"/>
      <c r="AH30" s="33"/>
      <c r="AI30" s="33"/>
      <c r="AJ30" s="71"/>
    </row>
    <row r="31" spans="3:36" ht="12.75">
      <c r="C31" s="8"/>
      <c r="D31" s="8"/>
      <c r="E31" s="8"/>
      <c r="F31" s="8"/>
      <c r="G31" s="8"/>
      <c r="H31" s="8"/>
      <c r="I31" s="8"/>
      <c r="J31" s="6"/>
      <c r="K31" s="9"/>
      <c r="L31" s="48"/>
      <c r="M31" s="48"/>
      <c r="N31" s="33"/>
      <c r="O31" s="33"/>
      <c r="P31" s="33"/>
      <c r="Q31" s="33"/>
      <c r="R31" s="33"/>
      <c r="S31" s="33"/>
      <c r="T31" s="33"/>
      <c r="U31" s="33"/>
      <c r="V31" s="33"/>
      <c r="W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3:36" ht="12.75">
      <c r="C32" s="109"/>
      <c r="D32" s="109"/>
      <c r="E32" s="109"/>
      <c r="F32" s="109"/>
      <c r="G32" s="109"/>
      <c r="H32" s="109"/>
      <c r="I32" s="109"/>
      <c r="J32" s="109"/>
      <c r="K32" s="9"/>
      <c r="L32" s="6"/>
      <c r="M32" s="48"/>
      <c r="N32" s="33"/>
      <c r="O32" s="33"/>
      <c r="P32" s="33"/>
      <c r="Q32" s="33"/>
      <c r="R32" s="33"/>
      <c r="S32" s="33"/>
      <c r="T32" s="33"/>
      <c r="U32" s="33"/>
      <c r="V32" s="33"/>
      <c r="W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3:36" ht="12.75">
      <c r="C33" s="3" t="s">
        <v>146</v>
      </c>
      <c r="E33" s="110">
        <f>E30</f>
        <v>2.7684800000000007</v>
      </c>
      <c r="F33" s="110"/>
      <c r="G33" s="110"/>
      <c r="J33" s="6">
        <f>E33*G33</f>
        <v>0</v>
      </c>
      <c r="K33" s="9"/>
      <c r="L33" s="6"/>
      <c r="M33" s="48"/>
      <c r="N33" s="33"/>
      <c r="O33" s="33"/>
      <c r="P33" s="33"/>
      <c r="Q33" s="33"/>
      <c r="R33" s="33"/>
      <c r="S33" s="33"/>
      <c r="T33" s="33"/>
      <c r="U33" s="33"/>
      <c r="V33" s="33"/>
      <c r="W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3:36" ht="12.75">
      <c r="C34" s="14"/>
      <c r="E34" s="4"/>
      <c r="J34" s="6"/>
      <c r="K34" s="9"/>
      <c r="L34" s="6"/>
      <c r="M34" s="48"/>
      <c r="N34" s="33"/>
      <c r="O34" s="33"/>
      <c r="P34" s="33"/>
      <c r="Q34" s="33"/>
      <c r="R34" s="33"/>
      <c r="S34" s="33"/>
      <c r="T34" s="33"/>
      <c r="U34" s="33"/>
      <c r="V34" s="33"/>
      <c r="W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2:36" ht="12.75">
      <c r="B35" t="s">
        <v>130</v>
      </c>
      <c r="C35" s="4" t="s">
        <v>538</v>
      </c>
      <c r="D35" s="4"/>
      <c r="E35" s="4"/>
      <c r="F35" s="4"/>
      <c r="G35" s="4"/>
      <c r="H35" s="4"/>
      <c r="I35" s="4"/>
      <c r="J35" s="4"/>
      <c r="K35" s="9"/>
      <c r="L35" s="6"/>
      <c r="M35" s="48"/>
      <c r="N35" s="33"/>
      <c r="O35" s="198"/>
      <c r="P35" s="198"/>
      <c r="Q35" s="198"/>
      <c r="R35" s="33"/>
      <c r="S35" s="33"/>
      <c r="T35" s="33"/>
      <c r="U35" s="33"/>
      <c r="V35" s="33"/>
      <c r="W35" s="33"/>
      <c r="AA35" s="33"/>
      <c r="AB35" s="198"/>
      <c r="AC35" s="198"/>
      <c r="AD35" s="198"/>
      <c r="AE35" s="33"/>
      <c r="AF35" s="33"/>
      <c r="AG35" s="33"/>
      <c r="AH35" s="33"/>
      <c r="AI35" s="33"/>
      <c r="AJ35" s="33"/>
    </row>
    <row r="36" spans="3:36" ht="12.75">
      <c r="C36" s="4" t="s">
        <v>539</v>
      </c>
      <c r="D36" s="4"/>
      <c r="E36" s="4"/>
      <c r="F36" s="4"/>
      <c r="G36" s="4"/>
      <c r="H36" s="4"/>
      <c r="I36" s="4"/>
      <c r="J36" s="4"/>
      <c r="K36" s="9"/>
      <c r="L36" s="6"/>
      <c r="M36" s="48"/>
      <c r="N36" s="198"/>
      <c r="O36" s="198"/>
      <c r="P36" s="198"/>
      <c r="Q36" s="198"/>
      <c r="R36" s="198"/>
      <c r="S36" s="198"/>
      <c r="T36" s="198"/>
      <c r="U36" s="198"/>
      <c r="V36" s="33"/>
      <c r="W36" s="71"/>
      <c r="AA36" s="198"/>
      <c r="AB36" s="198"/>
      <c r="AC36" s="198"/>
      <c r="AD36" s="198"/>
      <c r="AE36" s="198"/>
      <c r="AF36" s="198"/>
      <c r="AG36" s="198"/>
      <c r="AH36" s="198"/>
      <c r="AI36" s="33"/>
      <c r="AJ36" s="71"/>
    </row>
    <row r="37" spans="3:36" ht="12.75">
      <c r="C37" s="4" t="s">
        <v>211</v>
      </c>
      <c r="D37" s="4"/>
      <c r="E37" s="4"/>
      <c r="F37" s="4"/>
      <c r="G37" s="4"/>
      <c r="H37" s="4"/>
      <c r="I37" s="4"/>
      <c r="J37" s="4"/>
      <c r="K37" s="9"/>
      <c r="L37" s="6"/>
      <c r="M37" s="48"/>
      <c r="N37" s="198"/>
      <c r="O37" s="198"/>
      <c r="P37" s="198"/>
      <c r="Q37" s="198"/>
      <c r="R37" s="198"/>
      <c r="S37" s="198"/>
      <c r="T37" s="198"/>
      <c r="U37" s="198"/>
      <c r="V37" s="33"/>
      <c r="W37" s="71"/>
      <c r="AA37" s="198"/>
      <c r="AB37" s="198"/>
      <c r="AC37" s="198"/>
      <c r="AD37" s="198"/>
      <c r="AE37" s="198"/>
      <c r="AF37" s="198"/>
      <c r="AG37" s="198"/>
      <c r="AH37" s="198"/>
      <c r="AI37" s="33"/>
      <c r="AJ37" s="71"/>
    </row>
    <row r="38" spans="3:36" ht="12.75">
      <c r="C38" s="8" t="s">
        <v>398</v>
      </c>
      <c r="D38" s="8"/>
      <c r="E38" s="8"/>
      <c r="F38" s="8"/>
      <c r="G38" s="8"/>
      <c r="H38" s="8"/>
      <c r="I38" s="8"/>
      <c r="J38" s="6"/>
      <c r="K38" s="9"/>
      <c r="L38" s="6"/>
      <c r="M38" s="9"/>
      <c r="N38" s="198"/>
      <c r="O38" s="198"/>
      <c r="P38" s="198"/>
      <c r="Q38" s="198"/>
      <c r="R38" s="198"/>
      <c r="S38" s="198"/>
      <c r="T38" s="198"/>
      <c r="U38" s="198"/>
      <c r="V38" s="33"/>
      <c r="W38" s="71"/>
      <c r="AA38" s="198"/>
      <c r="AB38" s="198"/>
      <c r="AC38" s="198"/>
      <c r="AD38" s="198"/>
      <c r="AE38" s="198"/>
      <c r="AF38" s="198"/>
      <c r="AG38" s="198"/>
      <c r="AH38" s="198"/>
      <c r="AI38" s="33"/>
      <c r="AJ38" s="71"/>
    </row>
    <row r="39" spans="3:36" ht="12.75">
      <c r="C39" s="8"/>
      <c r="D39" s="8"/>
      <c r="E39" s="8"/>
      <c r="F39" s="8"/>
      <c r="G39" s="8"/>
      <c r="H39" s="8"/>
      <c r="I39" s="8"/>
      <c r="J39" s="6"/>
      <c r="K39" s="9"/>
      <c r="L39" s="6"/>
      <c r="M39" s="33"/>
      <c r="N39" s="198"/>
      <c r="O39" s="198"/>
      <c r="P39" s="198"/>
      <c r="Q39" s="198"/>
      <c r="R39" s="198"/>
      <c r="S39" s="198"/>
      <c r="T39" s="198"/>
      <c r="U39" s="198"/>
      <c r="V39" s="33"/>
      <c r="W39" s="71"/>
      <c r="AA39" s="198"/>
      <c r="AB39" s="198"/>
      <c r="AC39" s="198"/>
      <c r="AD39" s="198"/>
      <c r="AE39" s="198"/>
      <c r="AF39" s="198"/>
      <c r="AG39" s="198"/>
      <c r="AH39" s="198"/>
      <c r="AI39" s="33"/>
      <c r="AJ39" s="71"/>
    </row>
    <row r="40" spans="3:35" ht="12.75">
      <c r="C40" s="4" t="s">
        <v>138</v>
      </c>
      <c r="D40" s="4"/>
      <c r="E40" s="4">
        <v>35.89</v>
      </c>
      <c r="F40" s="4"/>
      <c r="G40" s="4"/>
      <c r="H40" s="4"/>
      <c r="I40" s="4"/>
      <c r="J40" s="4">
        <f>E40*G40</f>
        <v>0</v>
      </c>
      <c r="K40" s="9"/>
      <c r="L40" s="6"/>
      <c r="M40" s="33"/>
      <c r="N40" s="33"/>
      <c r="O40" s="33"/>
      <c r="P40" s="33"/>
      <c r="Q40" s="33"/>
      <c r="R40" s="33"/>
      <c r="S40" s="33"/>
      <c r="T40" s="33"/>
      <c r="U40" s="33"/>
      <c r="V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3:36" ht="12.75">
      <c r="C41" s="4"/>
      <c r="D41" s="4"/>
      <c r="E41" s="4"/>
      <c r="F41" s="4"/>
      <c r="G41" s="4"/>
      <c r="H41" s="4"/>
      <c r="I41" s="4"/>
      <c r="J41" s="4"/>
      <c r="K41" s="9"/>
      <c r="L41" s="6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71"/>
      <c r="AA41" s="33"/>
      <c r="AB41" s="33"/>
      <c r="AC41" s="33"/>
      <c r="AD41" s="33"/>
      <c r="AE41" s="33"/>
      <c r="AF41" s="33"/>
      <c r="AG41" s="33"/>
      <c r="AH41" s="33"/>
      <c r="AI41" s="33"/>
      <c r="AJ41" s="71"/>
    </row>
    <row r="42" spans="2:36" ht="12.75">
      <c r="B42" t="s">
        <v>133</v>
      </c>
      <c r="C42" s="4" t="s">
        <v>207</v>
      </c>
      <c r="D42" s="4"/>
      <c r="E42" s="4"/>
      <c r="F42" s="4"/>
      <c r="G42" s="4"/>
      <c r="H42" s="9"/>
      <c r="I42" s="6"/>
      <c r="J42" s="6"/>
      <c r="K42" s="9"/>
      <c r="L42" s="4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71"/>
      <c r="AA42" s="33"/>
      <c r="AB42" s="33"/>
      <c r="AC42" s="33"/>
      <c r="AD42" s="33"/>
      <c r="AE42" s="33"/>
      <c r="AF42" s="33"/>
      <c r="AG42" s="33"/>
      <c r="AH42" s="33"/>
      <c r="AI42" s="33"/>
      <c r="AJ42" s="71"/>
    </row>
    <row r="43" spans="3:36" ht="12.75">
      <c r="C43" s="4" t="s">
        <v>406</v>
      </c>
      <c r="D43" s="4"/>
      <c r="E43" s="4"/>
      <c r="F43" s="4"/>
      <c r="G43" s="4"/>
      <c r="H43" s="9"/>
      <c r="I43" s="6"/>
      <c r="J43" s="6"/>
      <c r="K43" s="9"/>
      <c r="L43" s="4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71"/>
      <c r="AA43" s="33"/>
      <c r="AB43" s="33"/>
      <c r="AC43" s="33"/>
      <c r="AD43" s="33"/>
      <c r="AE43" s="33"/>
      <c r="AF43" s="33"/>
      <c r="AG43" s="33"/>
      <c r="AH43" s="33"/>
      <c r="AI43" s="33"/>
      <c r="AJ43" s="71"/>
    </row>
    <row r="44" spans="3:36" ht="12.75">
      <c r="C44" s="50" t="s">
        <v>485</v>
      </c>
      <c r="D44" s="50"/>
      <c r="E44" s="7"/>
      <c r="F44" s="7"/>
      <c r="G44" s="4"/>
      <c r="H44" s="9"/>
      <c r="I44" s="6"/>
      <c r="J44" s="6"/>
      <c r="K44" s="9"/>
      <c r="L44" s="43"/>
      <c r="M44" s="48"/>
      <c r="N44" s="33"/>
      <c r="O44" s="33"/>
      <c r="P44" s="33"/>
      <c r="Q44" s="33"/>
      <c r="R44" s="33"/>
      <c r="S44" s="33"/>
      <c r="T44" s="33"/>
      <c r="U44" s="33"/>
      <c r="V44" s="33"/>
      <c r="W44" s="71"/>
      <c r="AA44" s="33"/>
      <c r="AB44" s="33"/>
      <c r="AC44" s="33"/>
      <c r="AD44" s="33"/>
      <c r="AE44" s="33"/>
      <c r="AF44" s="33"/>
      <c r="AG44" s="33"/>
      <c r="AH44" s="33"/>
      <c r="AI44" s="33"/>
      <c r="AJ44" s="71"/>
    </row>
    <row r="45" spans="3:36" ht="12.75">
      <c r="C45" s="8" t="s">
        <v>399</v>
      </c>
      <c r="D45" s="8"/>
      <c r="E45" s="8"/>
      <c r="F45" s="8"/>
      <c r="G45" s="8"/>
      <c r="H45" s="8"/>
      <c r="I45" s="8"/>
      <c r="J45" s="6"/>
      <c r="K45" s="9"/>
      <c r="L45" s="43"/>
      <c r="M45" s="48"/>
      <c r="N45" s="33"/>
      <c r="O45" s="33"/>
      <c r="P45" s="33"/>
      <c r="Q45" s="33"/>
      <c r="R45" s="33"/>
      <c r="S45" s="33"/>
      <c r="T45" s="33"/>
      <c r="U45" s="33"/>
      <c r="V45" s="33"/>
      <c r="W45" s="71"/>
      <c r="AA45" s="33"/>
      <c r="AB45" s="33"/>
      <c r="AC45" s="33"/>
      <c r="AD45" s="33"/>
      <c r="AE45" s="33"/>
      <c r="AF45" s="33"/>
      <c r="AG45" s="33"/>
      <c r="AH45" s="33"/>
      <c r="AI45" s="33"/>
      <c r="AJ45" s="71"/>
    </row>
    <row r="46" spans="3:36" ht="12.75">
      <c r="C46" s="8"/>
      <c r="D46" s="8"/>
      <c r="E46" s="8"/>
      <c r="F46" s="8"/>
      <c r="G46" s="8"/>
      <c r="H46" s="8"/>
      <c r="I46" s="8"/>
      <c r="J46" s="6"/>
      <c r="K46" s="9"/>
      <c r="L46" s="43"/>
      <c r="M46" s="48"/>
      <c r="N46" s="33"/>
      <c r="O46" s="198"/>
      <c r="P46" s="198"/>
      <c r="Q46" s="198"/>
      <c r="R46" s="33"/>
      <c r="S46" s="33"/>
      <c r="T46" s="33"/>
      <c r="U46" s="33"/>
      <c r="V46" s="33"/>
      <c r="W46" s="71"/>
      <c r="AA46" s="33"/>
      <c r="AB46" s="198"/>
      <c r="AC46" s="198"/>
      <c r="AD46" s="198"/>
      <c r="AE46" s="33"/>
      <c r="AF46" s="33"/>
      <c r="AG46" s="33"/>
      <c r="AH46" s="33"/>
      <c r="AI46" s="33"/>
      <c r="AJ46" s="71"/>
    </row>
    <row r="47" spans="3:36" ht="12.75">
      <c r="C47" s="4" t="s">
        <v>138</v>
      </c>
      <c r="D47" s="4"/>
      <c r="E47" s="4">
        <v>35.89</v>
      </c>
      <c r="F47" s="4"/>
      <c r="G47" s="4"/>
      <c r="H47" s="4"/>
      <c r="I47" s="4"/>
      <c r="J47" s="4">
        <f>E47*G47</f>
        <v>0</v>
      </c>
      <c r="K47" s="9"/>
      <c r="L47" s="43"/>
      <c r="M47" s="48"/>
      <c r="N47" s="33"/>
      <c r="O47" s="198"/>
      <c r="P47" s="198"/>
      <c r="Q47" s="198"/>
      <c r="R47" s="198"/>
      <c r="S47" s="198"/>
      <c r="T47" s="33"/>
      <c r="U47" s="33"/>
      <c r="V47" s="33"/>
      <c r="W47" s="71"/>
      <c r="AA47" s="33"/>
      <c r="AB47" s="198"/>
      <c r="AC47" s="198"/>
      <c r="AD47" s="198"/>
      <c r="AE47" s="198"/>
      <c r="AF47" s="198"/>
      <c r="AG47" s="33"/>
      <c r="AH47" s="33"/>
      <c r="AI47" s="33"/>
      <c r="AJ47" s="71"/>
    </row>
    <row r="48" spans="3:36" ht="12.75">
      <c r="C48" s="4"/>
      <c r="D48" s="4"/>
      <c r="E48" s="4"/>
      <c r="F48" s="4"/>
      <c r="G48" s="4"/>
      <c r="H48" s="4"/>
      <c r="I48" s="4"/>
      <c r="J48" s="4"/>
      <c r="K48" s="9"/>
      <c r="L48" s="43"/>
      <c r="M48" s="48"/>
      <c r="N48" s="33"/>
      <c r="O48" s="198"/>
      <c r="P48" s="198"/>
      <c r="Q48" s="198"/>
      <c r="R48" s="198"/>
      <c r="S48" s="198"/>
      <c r="T48" s="198"/>
      <c r="U48" s="198"/>
      <c r="V48" s="33"/>
      <c r="W48" s="71"/>
      <c r="AA48" s="33"/>
      <c r="AB48" s="198"/>
      <c r="AC48" s="198"/>
      <c r="AD48" s="198"/>
      <c r="AE48" s="198"/>
      <c r="AF48" s="198"/>
      <c r="AG48" s="198"/>
      <c r="AH48" s="198"/>
      <c r="AI48" s="33"/>
      <c r="AJ48" s="71"/>
    </row>
    <row r="49" spans="2:36" ht="12.75">
      <c r="B49" t="s">
        <v>136</v>
      </c>
      <c r="C49" s="4" t="s">
        <v>540</v>
      </c>
      <c r="D49" s="4"/>
      <c r="E49" s="4"/>
      <c r="F49" s="4"/>
      <c r="G49" s="4"/>
      <c r="H49" s="4"/>
      <c r="I49" s="4"/>
      <c r="J49" s="4"/>
      <c r="K49" s="9"/>
      <c r="L49" s="7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71"/>
      <c r="AA49" s="33"/>
      <c r="AB49" s="33"/>
      <c r="AC49" s="33"/>
      <c r="AD49" s="33"/>
      <c r="AE49" s="33"/>
      <c r="AF49" s="33"/>
      <c r="AG49" s="33"/>
      <c r="AH49" s="33"/>
      <c r="AI49" s="33"/>
      <c r="AJ49" s="71"/>
    </row>
    <row r="50" spans="3:36" ht="12.75">
      <c r="C50" s="4" t="s">
        <v>541</v>
      </c>
      <c r="D50" s="4"/>
      <c r="E50" s="4"/>
      <c r="F50" s="4"/>
      <c r="G50" s="4"/>
      <c r="H50" s="4"/>
      <c r="I50" s="4"/>
      <c r="J50" s="4"/>
      <c r="K50" s="9"/>
      <c r="L50" s="7"/>
      <c r="M50" s="33"/>
      <c r="N50" s="71"/>
      <c r="Q50" s="206"/>
      <c r="R50" s="206"/>
      <c r="S50" s="206"/>
      <c r="V50" s="33"/>
      <c r="W50" s="71"/>
      <c r="AA50" s="71"/>
      <c r="AD50" s="206"/>
      <c r="AE50" s="206"/>
      <c r="AF50" s="206"/>
      <c r="AI50" s="33"/>
      <c r="AJ50" s="71"/>
    </row>
    <row r="51" spans="3:36" ht="12.75">
      <c r="C51" s="4" t="s">
        <v>403</v>
      </c>
      <c r="D51" s="4"/>
      <c r="E51" s="4"/>
      <c r="F51" s="4"/>
      <c r="G51" s="4"/>
      <c r="H51" s="4"/>
      <c r="I51" s="4"/>
      <c r="J51" s="4"/>
      <c r="K51" s="9"/>
      <c r="L51" s="7"/>
      <c r="M51" s="33"/>
      <c r="N51" s="71"/>
      <c r="O51" s="97"/>
      <c r="Q51" s="33"/>
      <c r="V51" s="33"/>
      <c r="W51" s="71"/>
      <c r="AA51" s="71"/>
      <c r="AB51" s="97"/>
      <c r="AD51" s="33"/>
      <c r="AI51" s="33"/>
      <c r="AJ51" s="71"/>
    </row>
    <row r="52" spans="3:36" ht="12.75">
      <c r="C52" s="4" t="s">
        <v>542</v>
      </c>
      <c r="D52" s="4"/>
      <c r="E52" s="4"/>
      <c r="F52" s="4"/>
      <c r="G52" s="4"/>
      <c r="H52" s="4"/>
      <c r="I52" s="4"/>
      <c r="J52" s="4"/>
      <c r="K52" s="9"/>
      <c r="L52" s="4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71"/>
      <c r="AA52" s="33"/>
      <c r="AB52" s="33"/>
      <c r="AC52" s="33"/>
      <c r="AD52" s="33"/>
      <c r="AE52" s="33"/>
      <c r="AF52" s="33"/>
      <c r="AG52" s="33"/>
      <c r="AH52" s="33"/>
      <c r="AI52" s="33"/>
      <c r="AJ52" s="71"/>
    </row>
    <row r="53" spans="3:36" ht="12.75">
      <c r="C53" s="8" t="s">
        <v>398</v>
      </c>
      <c r="D53" s="8"/>
      <c r="E53" s="8"/>
      <c r="F53" s="8"/>
      <c r="G53" s="8"/>
      <c r="H53" s="109"/>
      <c r="I53" s="8"/>
      <c r="J53" s="6"/>
      <c r="K53" s="9"/>
      <c r="L53" s="4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71"/>
      <c r="AA53" s="33"/>
      <c r="AB53" s="33"/>
      <c r="AC53" s="33"/>
      <c r="AD53" s="33"/>
      <c r="AE53" s="33"/>
      <c r="AF53" s="33"/>
      <c r="AG53" s="33"/>
      <c r="AH53" s="33"/>
      <c r="AI53" s="33"/>
      <c r="AJ53" s="71"/>
    </row>
    <row r="54" spans="3:36" ht="12.75">
      <c r="C54" s="8" t="s">
        <v>543</v>
      </c>
      <c r="D54" s="8"/>
      <c r="E54" s="8">
        <f>35.89*0.3</f>
        <v>10.767</v>
      </c>
      <c r="F54" s="8"/>
      <c r="G54" s="8"/>
      <c r="H54" s="8"/>
      <c r="I54" s="8"/>
      <c r="J54" s="6"/>
      <c r="K54" s="9"/>
      <c r="L54" s="4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71"/>
      <c r="AA54" s="33"/>
      <c r="AB54" s="33"/>
      <c r="AC54" s="33"/>
      <c r="AD54" s="33"/>
      <c r="AE54" s="33"/>
      <c r="AF54" s="33"/>
      <c r="AG54" s="33"/>
      <c r="AH54" s="33"/>
      <c r="AI54" s="33"/>
      <c r="AJ54" s="71"/>
    </row>
    <row r="55" spans="3:36" ht="12.75">
      <c r="C55" s="8"/>
      <c r="D55" s="8"/>
      <c r="E55" s="8"/>
      <c r="F55" s="8"/>
      <c r="G55" s="8"/>
      <c r="H55" s="8"/>
      <c r="I55" s="8"/>
      <c r="J55" s="6"/>
      <c r="K55" s="9"/>
      <c r="L55" s="43"/>
      <c r="M55" s="6"/>
      <c r="N55" s="33"/>
      <c r="O55" s="198"/>
      <c r="P55" s="198"/>
      <c r="Q55" s="198"/>
      <c r="R55" s="198"/>
      <c r="S55" s="198"/>
      <c r="T55" s="198"/>
      <c r="U55" s="198"/>
      <c r="V55" s="33"/>
      <c r="W55" s="71"/>
      <c r="AA55" s="33"/>
      <c r="AB55" s="198"/>
      <c r="AC55" s="198"/>
      <c r="AD55" s="198"/>
      <c r="AE55" s="198"/>
      <c r="AF55" s="198"/>
      <c r="AG55" s="198"/>
      <c r="AH55" s="198"/>
      <c r="AI55" s="33"/>
      <c r="AJ55" s="71"/>
    </row>
    <row r="56" spans="3:36" ht="12.75">
      <c r="C56" s="4" t="s">
        <v>146</v>
      </c>
      <c r="D56" s="4"/>
      <c r="E56" s="4">
        <f>SUM(E54:E55)</f>
        <v>10.767</v>
      </c>
      <c r="F56" s="4"/>
      <c r="G56" s="4"/>
      <c r="H56" s="4"/>
      <c r="I56" s="4"/>
      <c r="J56" s="4">
        <f>E56*G56</f>
        <v>0</v>
      </c>
      <c r="K56" s="9"/>
      <c r="L56" s="43"/>
      <c r="M56" s="6"/>
      <c r="N56" s="33"/>
      <c r="O56" s="198"/>
      <c r="P56" s="198"/>
      <c r="Q56" s="198"/>
      <c r="R56" s="198"/>
      <c r="S56" s="198"/>
      <c r="T56" s="198"/>
      <c r="U56" s="198"/>
      <c r="V56" s="33"/>
      <c r="W56" s="71"/>
      <c r="AA56" s="33"/>
      <c r="AB56" s="198"/>
      <c r="AC56" s="198"/>
      <c r="AD56" s="198"/>
      <c r="AE56" s="198"/>
      <c r="AF56" s="198"/>
      <c r="AG56" s="198"/>
      <c r="AH56" s="198"/>
      <c r="AI56" s="33"/>
      <c r="AJ56" s="71"/>
    </row>
    <row r="57" spans="11:36" ht="12.75">
      <c r="K57" s="9"/>
      <c r="L57" s="43"/>
      <c r="M57" s="9"/>
      <c r="N57" s="33"/>
      <c r="O57" s="33"/>
      <c r="P57" s="33"/>
      <c r="Q57" s="33"/>
      <c r="R57" s="33"/>
      <c r="S57" s="33"/>
      <c r="T57" s="33"/>
      <c r="U57" s="33"/>
      <c r="V57" s="33"/>
      <c r="W57" s="71"/>
      <c r="AA57" s="33"/>
      <c r="AB57" s="33"/>
      <c r="AC57" s="33"/>
      <c r="AD57" s="33"/>
      <c r="AE57" s="33"/>
      <c r="AF57" s="33"/>
      <c r="AG57" s="33"/>
      <c r="AH57" s="33"/>
      <c r="AI57" s="33"/>
      <c r="AJ57" s="71"/>
    </row>
    <row r="58" spans="2:36" ht="12.75">
      <c r="B58" t="s">
        <v>142</v>
      </c>
      <c r="C58" s="4" t="s">
        <v>544</v>
      </c>
      <c r="D58" s="4"/>
      <c r="E58" s="4"/>
      <c r="F58" s="4"/>
      <c r="G58" s="4"/>
      <c r="H58" s="4"/>
      <c r="I58" s="4"/>
      <c r="J58" s="4"/>
      <c r="K58" s="9"/>
      <c r="L58" s="43"/>
      <c r="M58" s="9"/>
      <c r="N58" s="33"/>
      <c r="O58" s="33"/>
      <c r="P58" s="33"/>
      <c r="Q58" s="33"/>
      <c r="R58" s="33"/>
      <c r="S58" s="33"/>
      <c r="T58" s="33"/>
      <c r="U58" s="33"/>
      <c r="V58" s="33"/>
      <c r="W58" s="71"/>
      <c r="AA58" s="33"/>
      <c r="AB58" s="33"/>
      <c r="AC58" s="33"/>
      <c r="AD58" s="33"/>
      <c r="AE58" s="33"/>
      <c r="AF58" s="33"/>
      <c r="AG58" s="33"/>
      <c r="AH58" s="33"/>
      <c r="AI58" s="33"/>
      <c r="AJ58" s="71"/>
    </row>
    <row r="59" spans="3:36" ht="12.75">
      <c r="C59" s="4" t="s">
        <v>545</v>
      </c>
      <c r="D59" s="4"/>
      <c r="E59" s="4"/>
      <c r="F59" s="4"/>
      <c r="G59" s="4"/>
      <c r="H59" s="4"/>
      <c r="I59" s="4"/>
      <c r="J59" s="4"/>
      <c r="K59" s="9"/>
      <c r="L59" s="43"/>
      <c r="M59" s="6"/>
      <c r="N59" s="33"/>
      <c r="O59" s="33"/>
      <c r="P59" s="33"/>
      <c r="Q59" s="33"/>
      <c r="R59" s="33"/>
      <c r="S59" s="33"/>
      <c r="T59" s="71"/>
      <c r="U59" s="33"/>
      <c r="V59" s="33"/>
      <c r="W59" s="71"/>
      <c r="AA59" s="33"/>
      <c r="AB59" s="33"/>
      <c r="AC59" s="33"/>
      <c r="AD59" s="33"/>
      <c r="AE59" s="33"/>
      <c r="AF59" s="33"/>
      <c r="AG59" s="71"/>
      <c r="AH59" s="33"/>
      <c r="AI59" s="33"/>
      <c r="AJ59" s="71"/>
    </row>
    <row r="60" spans="3:36" ht="12.75">
      <c r="C60" s="4" t="s">
        <v>546</v>
      </c>
      <c r="D60" s="4"/>
      <c r="E60" s="4"/>
      <c r="F60" s="4"/>
      <c r="G60" s="4"/>
      <c r="H60" s="4"/>
      <c r="I60" s="4"/>
      <c r="J60" s="4"/>
      <c r="K60" s="9"/>
      <c r="L60" s="43"/>
      <c r="M60" s="6"/>
      <c r="N60" s="33"/>
      <c r="O60" s="33"/>
      <c r="P60" s="33"/>
      <c r="Q60" s="33"/>
      <c r="R60" s="33"/>
      <c r="S60" s="33"/>
      <c r="T60" s="71"/>
      <c r="U60" s="33"/>
      <c r="V60" s="33"/>
      <c r="W60" s="71"/>
      <c r="AA60" s="33"/>
      <c r="AB60" s="33"/>
      <c r="AC60" s="33"/>
      <c r="AD60" s="33"/>
      <c r="AE60" s="33"/>
      <c r="AF60" s="33"/>
      <c r="AG60" s="71"/>
      <c r="AH60" s="33"/>
      <c r="AI60" s="33"/>
      <c r="AJ60" s="71"/>
    </row>
    <row r="61" spans="3:36" ht="12.75">
      <c r="C61" s="8" t="s">
        <v>400</v>
      </c>
      <c r="D61" s="8"/>
      <c r="E61" s="8"/>
      <c r="F61" s="8"/>
      <c r="G61" s="8"/>
      <c r="H61" s="4"/>
      <c r="I61" s="4"/>
      <c r="J61" s="4"/>
      <c r="K61" s="9"/>
      <c r="L61" s="43"/>
      <c r="M61" s="6"/>
      <c r="N61" s="33"/>
      <c r="O61" s="207"/>
      <c r="P61" s="207"/>
      <c r="S61" s="33"/>
      <c r="T61" s="71"/>
      <c r="U61" s="33"/>
      <c r="V61" s="33"/>
      <c r="W61" s="71"/>
      <c r="AA61" s="33"/>
      <c r="AB61" s="207"/>
      <c r="AC61" s="207"/>
      <c r="AF61" s="33"/>
      <c r="AG61" s="71"/>
      <c r="AH61" s="33"/>
      <c r="AI61" s="33"/>
      <c r="AJ61" s="71"/>
    </row>
    <row r="62" spans="3:36" ht="12.75">
      <c r="C62" s="8" t="s">
        <v>547</v>
      </c>
      <c r="D62" s="8"/>
      <c r="E62" s="8">
        <f>35.89*0.1</f>
        <v>3.5890000000000004</v>
      </c>
      <c r="F62" s="4"/>
      <c r="G62" s="4"/>
      <c r="H62" s="4"/>
      <c r="I62" s="4"/>
      <c r="J62" s="4"/>
      <c r="K62" s="9"/>
      <c r="L62" s="43"/>
      <c r="M62" s="6"/>
      <c r="N62" s="33"/>
      <c r="O62" s="198"/>
      <c r="P62" s="198"/>
      <c r="Q62" s="198"/>
      <c r="R62" s="198"/>
      <c r="S62" s="198"/>
      <c r="T62" s="198"/>
      <c r="U62" s="198"/>
      <c r="V62" s="33"/>
      <c r="W62" s="71"/>
      <c r="AA62" s="33"/>
      <c r="AB62" s="198"/>
      <c r="AC62" s="198"/>
      <c r="AD62" s="198"/>
      <c r="AE62" s="198"/>
      <c r="AF62" s="198"/>
      <c r="AG62" s="198"/>
      <c r="AH62" s="198"/>
      <c r="AI62" s="33"/>
      <c r="AJ62" s="71"/>
    </row>
    <row r="63" spans="3:36" ht="12.75">
      <c r="C63" s="4"/>
      <c r="D63" s="4"/>
      <c r="E63" s="4"/>
      <c r="F63" s="4"/>
      <c r="G63" s="4"/>
      <c r="H63" s="4"/>
      <c r="I63" s="4"/>
      <c r="J63" s="4"/>
      <c r="K63" s="9"/>
      <c r="L63" s="43"/>
      <c r="M63" s="6"/>
      <c r="N63" s="33"/>
      <c r="O63" s="198"/>
      <c r="P63" s="198"/>
      <c r="Q63" s="198"/>
      <c r="R63" s="198"/>
      <c r="S63" s="198"/>
      <c r="T63" s="198"/>
      <c r="U63" s="198"/>
      <c r="V63" s="33"/>
      <c r="W63" s="71"/>
      <c r="AA63" s="33"/>
      <c r="AB63" s="198"/>
      <c r="AC63" s="198"/>
      <c r="AD63" s="198"/>
      <c r="AE63" s="198"/>
      <c r="AF63" s="198"/>
      <c r="AG63" s="198"/>
      <c r="AH63" s="198"/>
      <c r="AI63" s="33"/>
      <c r="AJ63" s="71"/>
    </row>
    <row r="64" spans="3:36" ht="12.75">
      <c r="C64" s="4" t="s">
        <v>146</v>
      </c>
      <c r="D64" s="4"/>
      <c r="E64" s="4">
        <f>SUM(E61:E63)</f>
        <v>3.5890000000000004</v>
      </c>
      <c r="F64" s="4"/>
      <c r="G64" s="4"/>
      <c r="H64" s="4"/>
      <c r="I64" s="4"/>
      <c r="J64" s="4">
        <f>E64*G64</f>
        <v>0</v>
      </c>
      <c r="K64" s="9"/>
      <c r="L64" s="43"/>
      <c r="M64" s="6"/>
      <c r="N64" s="33"/>
      <c r="O64" s="33"/>
      <c r="P64" s="33"/>
      <c r="Q64" s="33"/>
      <c r="R64" s="33"/>
      <c r="S64" s="33"/>
      <c r="T64" s="33"/>
      <c r="U64" s="33"/>
      <c r="V64" s="33"/>
      <c r="W64" s="71"/>
      <c r="AA64" s="33"/>
      <c r="AB64" s="33"/>
      <c r="AC64" s="33"/>
      <c r="AD64" s="33"/>
      <c r="AE64" s="33"/>
      <c r="AF64" s="33"/>
      <c r="AG64" s="33"/>
      <c r="AH64" s="33"/>
      <c r="AI64" s="33"/>
      <c r="AJ64" s="71"/>
    </row>
    <row r="65" spans="3:36" ht="12.75">
      <c r="C65" s="4"/>
      <c r="D65" s="4"/>
      <c r="E65" s="4"/>
      <c r="F65" s="4"/>
      <c r="G65" s="4"/>
      <c r="H65" s="4"/>
      <c r="I65" s="4"/>
      <c r="J65" s="4"/>
      <c r="K65" s="9"/>
      <c r="L65" s="47"/>
      <c r="M65" s="6"/>
      <c r="N65" s="33"/>
      <c r="O65" s="33"/>
      <c r="P65" s="33"/>
      <c r="Q65" s="33"/>
      <c r="R65" s="33"/>
      <c r="S65" s="33"/>
      <c r="T65" s="33"/>
      <c r="U65" s="33"/>
      <c r="V65" s="33"/>
      <c r="W65" s="71"/>
      <c r="AA65" s="33"/>
      <c r="AB65" s="33"/>
      <c r="AC65" s="33"/>
      <c r="AD65" s="33"/>
      <c r="AE65" s="33"/>
      <c r="AF65" s="33"/>
      <c r="AG65" s="33"/>
      <c r="AH65" s="33"/>
      <c r="AI65" s="33"/>
      <c r="AJ65" s="71"/>
    </row>
    <row r="66" spans="2:36" ht="12.75">
      <c r="B66" t="s">
        <v>143</v>
      </c>
      <c r="C66" s="4" t="s">
        <v>548</v>
      </c>
      <c r="D66" s="4"/>
      <c r="E66" s="4"/>
      <c r="F66" s="4"/>
      <c r="G66" s="4"/>
      <c r="H66" s="4"/>
      <c r="I66" s="4"/>
      <c r="J66" s="6"/>
      <c r="K66" s="9"/>
      <c r="L66" s="47"/>
      <c r="M66" s="6"/>
      <c r="N66" s="33"/>
      <c r="O66" s="33"/>
      <c r="P66" s="33"/>
      <c r="Q66" s="33"/>
      <c r="R66" s="33"/>
      <c r="S66" s="33"/>
      <c r="T66" s="33"/>
      <c r="U66" s="33"/>
      <c r="V66" s="33"/>
      <c r="W66" s="71"/>
      <c r="AA66" s="33"/>
      <c r="AB66" s="33"/>
      <c r="AC66" s="33"/>
      <c r="AD66" s="33"/>
      <c r="AE66" s="33"/>
      <c r="AF66" s="33"/>
      <c r="AG66" s="33"/>
      <c r="AH66" s="33"/>
      <c r="AI66" s="33"/>
      <c r="AJ66" s="71"/>
    </row>
    <row r="67" spans="3:36" ht="12.75">
      <c r="C67" s="4" t="s">
        <v>549</v>
      </c>
      <c r="D67" s="4"/>
      <c r="E67" s="4"/>
      <c r="F67" s="4"/>
      <c r="G67" s="4"/>
      <c r="H67" s="4"/>
      <c r="I67" s="4"/>
      <c r="J67" s="6"/>
      <c r="K67" s="9"/>
      <c r="L67" s="47"/>
      <c r="M67" s="6"/>
      <c r="N67" s="33"/>
      <c r="O67" s="33"/>
      <c r="P67" s="33"/>
      <c r="Q67" s="33"/>
      <c r="R67" s="33"/>
      <c r="S67" s="33"/>
      <c r="T67" s="33"/>
      <c r="U67" s="33"/>
      <c r="V67" s="33"/>
      <c r="W67" s="71"/>
      <c r="AA67" s="33"/>
      <c r="AB67" s="33"/>
      <c r="AC67" s="33"/>
      <c r="AD67" s="33"/>
      <c r="AE67" s="33"/>
      <c r="AF67" s="33"/>
      <c r="AG67" s="33"/>
      <c r="AH67" s="33"/>
      <c r="AI67" s="33"/>
      <c r="AJ67" s="71"/>
    </row>
    <row r="68" spans="3:36" ht="12.75">
      <c r="C68" s="4" t="s">
        <v>213</v>
      </c>
      <c r="D68" s="4"/>
      <c r="E68" s="4"/>
      <c r="F68" s="4"/>
      <c r="G68" s="4"/>
      <c r="H68" s="4"/>
      <c r="I68" s="4"/>
      <c r="J68" s="4"/>
      <c r="K68" s="9"/>
      <c r="L68" s="47"/>
      <c r="M68" s="6"/>
      <c r="N68" s="33"/>
      <c r="O68" s="33"/>
      <c r="P68" s="33"/>
      <c r="Q68" s="33"/>
      <c r="R68" s="33"/>
      <c r="S68" s="33"/>
      <c r="T68" s="33"/>
      <c r="U68" s="33"/>
      <c r="V68" s="33"/>
      <c r="W68" s="71"/>
      <c r="AA68" s="33"/>
      <c r="AB68" s="33"/>
      <c r="AC68" s="33"/>
      <c r="AD68" s="33"/>
      <c r="AE68" s="33"/>
      <c r="AF68" s="33"/>
      <c r="AG68" s="33"/>
      <c r="AH68" s="33"/>
      <c r="AI68" s="33"/>
      <c r="AJ68" s="71"/>
    </row>
    <row r="69" spans="3:36" ht="12.75">
      <c r="C69" s="4" t="s">
        <v>214</v>
      </c>
      <c r="D69" s="4"/>
      <c r="E69" s="4"/>
      <c r="F69" s="19"/>
      <c r="G69" s="19"/>
      <c r="H69" s="4"/>
      <c r="I69" s="4"/>
      <c r="J69" s="4"/>
      <c r="K69" s="9"/>
      <c r="L69" s="47"/>
      <c r="M69" s="6"/>
      <c r="N69" s="33"/>
      <c r="O69" s="33"/>
      <c r="P69" s="33"/>
      <c r="Q69" s="33"/>
      <c r="R69" s="33"/>
      <c r="S69" s="33"/>
      <c r="T69" s="33"/>
      <c r="U69" s="33"/>
      <c r="V69" s="33"/>
      <c r="W69" s="71"/>
      <c r="AA69" s="33"/>
      <c r="AB69" s="33"/>
      <c r="AC69" s="33"/>
      <c r="AD69" s="33"/>
      <c r="AE69" s="33"/>
      <c r="AF69" s="33"/>
      <c r="AG69" s="33"/>
      <c r="AH69" s="33"/>
      <c r="AI69" s="33"/>
      <c r="AJ69" s="71"/>
    </row>
    <row r="70" spans="3:36" ht="12.75">
      <c r="C70" s="4" t="s">
        <v>550</v>
      </c>
      <c r="D70" s="4"/>
      <c r="E70" s="4">
        <f>2.2*2.2*0.7</f>
        <v>3.3880000000000003</v>
      </c>
      <c r="F70" s="4"/>
      <c r="G70" s="4"/>
      <c r="H70" s="4"/>
      <c r="I70" s="4"/>
      <c r="J70" s="4"/>
      <c r="K70" s="9"/>
      <c r="L70" s="47"/>
      <c r="M70" s="6"/>
      <c r="N70" s="33"/>
      <c r="O70" s="198"/>
      <c r="P70" s="198"/>
      <c r="Q70" s="198"/>
      <c r="R70" s="198"/>
      <c r="S70" s="198"/>
      <c r="T70" s="33"/>
      <c r="U70" s="198"/>
      <c r="V70" s="33"/>
      <c r="W70" s="71"/>
      <c r="AA70" s="33"/>
      <c r="AB70" s="198"/>
      <c r="AC70" s="198"/>
      <c r="AD70" s="198"/>
      <c r="AE70" s="198"/>
      <c r="AF70" s="198"/>
      <c r="AG70" s="33"/>
      <c r="AH70" s="198"/>
      <c r="AI70" s="33"/>
      <c r="AJ70" s="71"/>
    </row>
    <row r="71" spans="3:36" ht="12.75">
      <c r="C71" s="4"/>
      <c r="D71" s="4"/>
      <c r="E71" s="4"/>
      <c r="F71" s="4"/>
      <c r="G71" s="4"/>
      <c r="H71" s="4"/>
      <c r="I71" s="4"/>
      <c r="J71" s="4"/>
      <c r="K71" s="9"/>
      <c r="L71" s="47"/>
      <c r="M71" s="6"/>
      <c r="N71" s="33"/>
      <c r="O71" s="198"/>
      <c r="P71" s="198"/>
      <c r="Q71" s="198"/>
      <c r="R71" s="198"/>
      <c r="S71" s="198"/>
      <c r="T71" s="198"/>
      <c r="U71" s="198"/>
      <c r="V71" s="33"/>
      <c r="W71" s="71"/>
      <c r="AA71" s="33"/>
      <c r="AB71" s="198"/>
      <c r="AC71" s="198"/>
      <c r="AD71" s="198"/>
      <c r="AE71" s="198"/>
      <c r="AF71" s="198"/>
      <c r="AG71" s="198"/>
      <c r="AH71" s="198"/>
      <c r="AI71" s="33"/>
      <c r="AJ71" s="71"/>
    </row>
    <row r="72" spans="3:36" ht="12.75">
      <c r="C72" s="4" t="s">
        <v>146</v>
      </c>
      <c r="D72" s="4"/>
      <c r="E72" s="4">
        <f>SUM(E68:E71)</f>
        <v>3.3880000000000003</v>
      </c>
      <c r="F72" s="4"/>
      <c r="G72" s="4"/>
      <c r="H72" s="4"/>
      <c r="I72" s="4"/>
      <c r="J72" s="4">
        <f>E72*G72</f>
        <v>0</v>
      </c>
      <c r="K72" s="9"/>
      <c r="L72" s="43"/>
      <c r="M72" s="6"/>
      <c r="N72" s="33"/>
      <c r="O72" s="198"/>
      <c r="P72" s="198"/>
      <c r="Q72" s="198"/>
      <c r="R72" s="198"/>
      <c r="S72" s="198"/>
      <c r="T72" s="198"/>
      <c r="U72" s="198"/>
      <c r="V72" s="33"/>
      <c r="W72" s="71"/>
      <c r="AA72" s="33"/>
      <c r="AB72" s="198"/>
      <c r="AC72" s="198"/>
      <c r="AD72" s="198"/>
      <c r="AE72" s="198"/>
      <c r="AF72" s="198"/>
      <c r="AG72" s="198"/>
      <c r="AH72" s="198"/>
      <c r="AI72" s="33"/>
      <c r="AJ72" s="71"/>
    </row>
    <row r="73" spans="3:36" ht="12.75">
      <c r="C73" s="4"/>
      <c r="D73" s="4"/>
      <c r="E73" s="4"/>
      <c r="F73" s="4"/>
      <c r="G73" s="4"/>
      <c r="H73" s="4"/>
      <c r="I73" s="4"/>
      <c r="J73" s="4"/>
      <c r="K73" s="9"/>
      <c r="L73" s="43"/>
      <c r="M73" s="6"/>
      <c r="N73" s="33"/>
      <c r="O73" s="33"/>
      <c r="P73" s="33"/>
      <c r="Q73" s="33"/>
      <c r="R73" s="33"/>
      <c r="S73" s="33"/>
      <c r="T73" s="33"/>
      <c r="U73" s="33"/>
      <c r="V73" s="33"/>
      <c r="W73" s="71"/>
      <c r="AA73" s="33"/>
      <c r="AB73" s="33"/>
      <c r="AC73" s="33"/>
      <c r="AD73" s="33"/>
      <c r="AE73" s="33"/>
      <c r="AF73" s="33"/>
      <c r="AG73" s="33"/>
      <c r="AH73" s="33"/>
      <c r="AI73" s="33"/>
      <c r="AJ73" s="71"/>
    </row>
    <row r="74" spans="2:36" ht="12.75">
      <c r="B74" t="s">
        <v>144</v>
      </c>
      <c r="C74" s="4" t="s">
        <v>401</v>
      </c>
      <c r="D74" s="4"/>
      <c r="E74" s="4"/>
      <c r="F74" s="4"/>
      <c r="G74" s="4"/>
      <c r="H74" s="4"/>
      <c r="I74" s="4"/>
      <c r="J74" s="4"/>
      <c r="K74" s="9"/>
      <c r="L74" s="6"/>
      <c r="M74" s="6"/>
      <c r="W74" s="71"/>
      <c r="AJ74" s="71"/>
    </row>
    <row r="75" spans="3:36" ht="12.75">
      <c r="C75" s="4" t="s">
        <v>402</v>
      </c>
      <c r="D75" s="4"/>
      <c r="E75" s="4"/>
      <c r="F75" s="4"/>
      <c r="G75" s="4"/>
      <c r="H75" s="4"/>
      <c r="I75" s="4"/>
      <c r="J75" s="4"/>
      <c r="K75" s="9"/>
      <c r="L75" s="6"/>
      <c r="M75" s="6"/>
      <c r="N75" s="33"/>
      <c r="O75" s="33"/>
      <c r="P75" s="33"/>
      <c r="Q75" s="33"/>
      <c r="R75" s="33"/>
      <c r="S75" s="33"/>
      <c r="T75" s="33"/>
      <c r="U75" s="33"/>
      <c r="V75" s="33"/>
      <c r="W75" s="71"/>
      <c r="AA75" s="33"/>
      <c r="AB75" s="33"/>
      <c r="AC75" s="33"/>
      <c r="AD75" s="33"/>
      <c r="AE75" s="33"/>
      <c r="AF75" s="33"/>
      <c r="AG75" s="33"/>
      <c r="AH75" s="33"/>
      <c r="AI75" s="33"/>
      <c r="AJ75" s="71"/>
    </row>
    <row r="76" spans="3:36" ht="12.75">
      <c r="C76" s="4" t="s">
        <v>164</v>
      </c>
      <c r="D76" s="4"/>
      <c r="E76" s="4"/>
      <c r="F76" s="4"/>
      <c r="G76" s="4"/>
      <c r="H76" s="4"/>
      <c r="I76" s="4"/>
      <c r="J76" s="4"/>
      <c r="K76" s="9"/>
      <c r="L76" s="6"/>
      <c r="M76" s="6"/>
      <c r="N76" s="33"/>
      <c r="O76" s="33"/>
      <c r="P76" s="33"/>
      <c r="Q76" s="33"/>
      <c r="R76" s="33"/>
      <c r="S76" s="33"/>
      <c r="T76" s="33"/>
      <c r="U76" s="33"/>
      <c r="V76" s="33"/>
      <c r="W76" s="71"/>
      <c r="AA76" s="33"/>
      <c r="AB76" s="33"/>
      <c r="AC76" s="33"/>
      <c r="AD76" s="33"/>
      <c r="AE76" s="33"/>
      <c r="AF76" s="33"/>
      <c r="AG76" s="33"/>
      <c r="AH76" s="33"/>
      <c r="AI76" s="33"/>
      <c r="AJ76" s="71"/>
    </row>
    <row r="77" spans="3:36" ht="12.75">
      <c r="C77" s="4" t="s">
        <v>551</v>
      </c>
      <c r="D77" s="4"/>
      <c r="E77" s="4"/>
      <c r="F77" s="4"/>
      <c r="G77" s="4"/>
      <c r="H77" s="4"/>
      <c r="I77" s="4"/>
      <c r="J77" s="4"/>
      <c r="K77" s="9"/>
      <c r="L77" s="6"/>
      <c r="M77" s="6"/>
      <c r="N77" s="33"/>
      <c r="O77" s="33"/>
      <c r="P77" s="33"/>
      <c r="Q77" s="33"/>
      <c r="R77" s="33"/>
      <c r="S77" s="33"/>
      <c r="T77" s="33"/>
      <c r="U77" s="33"/>
      <c r="V77" s="33"/>
      <c r="W77" s="71"/>
      <c r="AA77" s="33"/>
      <c r="AB77" s="33"/>
      <c r="AC77" s="33"/>
      <c r="AD77" s="33"/>
      <c r="AE77" s="33"/>
      <c r="AF77" s="33"/>
      <c r="AG77" s="33"/>
      <c r="AH77" s="33"/>
      <c r="AI77" s="33"/>
      <c r="AJ77" s="71"/>
    </row>
    <row r="78" spans="3:36" ht="12.75">
      <c r="C78" s="4" t="s">
        <v>552</v>
      </c>
      <c r="D78" s="4"/>
      <c r="E78" s="4">
        <v>2.65</v>
      </c>
      <c r="F78" s="19"/>
      <c r="G78" s="4"/>
      <c r="H78" s="4"/>
      <c r="I78" s="4"/>
      <c r="J78" s="4"/>
      <c r="K78" s="9"/>
      <c r="L78" s="43"/>
      <c r="M78" s="6"/>
      <c r="N78" s="33"/>
      <c r="O78" s="198"/>
      <c r="P78" s="198"/>
      <c r="Q78" s="198"/>
      <c r="R78" s="198"/>
      <c r="S78" s="198"/>
      <c r="T78" s="33"/>
      <c r="U78" s="33"/>
      <c r="V78" s="33"/>
      <c r="W78" s="71"/>
      <c r="AA78" s="33"/>
      <c r="AB78" s="198"/>
      <c r="AC78" s="198"/>
      <c r="AD78" s="198"/>
      <c r="AE78" s="198"/>
      <c r="AF78" s="198"/>
      <c r="AG78" s="33"/>
      <c r="AH78" s="33"/>
      <c r="AI78" s="33"/>
      <c r="AJ78" s="71"/>
    </row>
    <row r="79" spans="3:36" ht="12.75">
      <c r="C79" s="4"/>
      <c r="D79" s="4"/>
      <c r="E79" s="4"/>
      <c r="F79" s="4"/>
      <c r="G79" s="4"/>
      <c r="H79" s="4"/>
      <c r="I79" s="4"/>
      <c r="J79" s="4"/>
      <c r="K79" s="9"/>
      <c r="L79" s="6"/>
      <c r="M79" s="6"/>
      <c r="N79" s="33"/>
      <c r="O79" s="198"/>
      <c r="P79" s="198"/>
      <c r="Q79" s="198"/>
      <c r="R79" s="33"/>
      <c r="S79" s="33"/>
      <c r="T79" s="33"/>
      <c r="U79" s="33"/>
      <c r="V79" s="33"/>
      <c r="W79" s="71"/>
      <c r="AA79" s="33"/>
      <c r="AB79" s="198"/>
      <c r="AC79" s="198"/>
      <c r="AD79" s="198"/>
      <c r="AE79" s="33"/>
      <c r="AF79" s="33"/>
      <c r="AG79" s="33"/>
      <c r="AH79" s="33"/>
      <c r="AI79" s="33"/>
      <c r="AJ79" s="71"/>
    </row>
    <row r="80" spans="3:36" ht="12.75">
      <c r="C80" s="4" t="s">
        <v>553</v>
      </c>
      <c r="D80" s="4"/>
      <c r="E80" s="4">
        <f>SUM(E78:E79)</f>
        <v>2.65</v>
      </c>
      <c r="F80" s="4"/>
      <c r="G80" s="4"/>
      <c r="H80" s="4"/>
      <c r="I80" s="4"/>
      <c r="J80" s="4">
        <f>E80*G80</f>
        <v>0</v>
      </c>
      <c r="K80" s="9"/>
      <c r="L80" s="6"/>
      <c r="M80" s="6"/>
      <c r="N80" s="33"/>
      <c r="O80" s="33"/>
      <c r="P80" s="33"/>
      <c r="Q80" s="33"/>
      <c r="R80" s="33"/>
      <c r="S80" s="33"/>
      <c r="T80" s="33"/>
      <c r="U80" s="33"/>
      <c r="V80" s="33"/>
      <c r="W80" s="71"/>
      <c r="AA80" s="33"/>
      <c r="AB80" s="33"/>
      <c r="AC80" s="33"/>
      <c r="AD80" s="33"/>
      <c r="AE80" s="33"/>
      <c r="AF80" s="33"/>
      <c r="AG80" s="33"/>
      <c r="AH80" s="33"/>
      <c r="AI80" s="33"/>
      <c r="AJ80" s="71"/>
    </row>
    <row r="81" spans="3:36" ht="12.75">
      <c r="C81" s="4"/>
      <c r="D81" s="4"/>
      <c r="E81" s="4"/>
      <c r="F81" s="4"/>
      <c r="G81" s="4"/>
      <c r="H81" s="4"/>
      <c r="I81" s="6"/>
      <c r="J81" s="6"/>
      <c r="K81" s="9"/>
      <c r="L81" s="6"/>
      <c r="M81" s="7"/>
      <c r="N81" s="33"/>
      <c r="O81" s="33"/>
      <c r="P81" s="33"/>
      <c r="Q81" s="33"/>
      <c r="R81" s="33"/>
      <c r="S81" s="33"/>
      <c r="T81" s="33"/>
      <c r="U81" s="33"/>
      <c r="V81" s="33"/>
      <c r="W81" s="71"/>
      <c r="AA81" s="33"/>
      <c r="AB81" s="33"/>
      <c r="AC81" s="33"/>
      <c r="AD81" s="33"/>
      <c r="AE81" s="33"/>
      <c r="AF81" s="33"/>
      <c r="AG81" s="33"/>
      <c r="AH81" s="33"/>
      <c r="AI81" s="33"/>
      <c r="AJ81" s="71"/>
    </row>
    <row r="82" spans="2:36" ht="12.75">
      <c r="B82" t="s">
        <v>145</v>
      </c>
      <c r="C82" s="6" t="s">
        <v>554</v>
      </c>
      <c r="D82" s="6"/>
      <c r="E82" s="6"/>
      <c r="F82" s="6"/>
      <c r="G82" s="4"/>
      <c r="H82" s="4"/>
      <c r="I82" s="4"/>
      <c r="J82" s="6"/>
      <c r="K82" s="9"/>
      <c r="L82" s="6"/>
      <c r="M82" s="6"/>
      <c r="N82" s="33"/>
      <c r="O82" s="33"/>
      <c r="P82" s="33"/>
      <c r="Q82" s="33"/>
      <c r="R82" s="33"/>
      <c r="S82" s="33"/>
      <c r="T82" s="33"/>
      <c r="U82" s="33"/>
      <c r="V82" s="33"/>
      <c r="W82" s="71"/>
      <c r="AA82" s="33"/>
      <c r="AB82" s="33"/>
      <c r="AC82" s="33"/>
      <c r="AD82" s="33"/>
      <c r="AE82" s="33"/>
      <c r="AF82" s="33"/>
      <c r="AG82" s="33"/>
      <c r="AH82" s="33"/>
      <c r="AI82" s="33"/>
      <c r="AJ82" s="71"/>
    </row>
    <row r="83" spans="3:36" ht="12.75">
      <c r="C83" s="6" t="s">
        <v>555</v>
      </c>
      <c r="D83" s="6"/>
      <c r="E83" s="6"/>
      <c r="F83" s="6"/>
      <c r="G83" s="4"/>
      <c r="H83" s="4"/>
      <c r="I83" s="4"/>
      <c r="J83" s="6"/>
      <c r="K83" s="9"/>
      <c r="L83" s="6"/>
      <c r="M83" s="6"/>
      <c r="N83" s="33"/>
      <c r="O83" s="33"/>
      <c r="P83" s="33"/>
      <c r="Q83" s="33"/>
      <c r="R83" s="33"/>
      <c r="S83" s="33"/>
      <c r="T83" s="33"/>
      <c r="U83" s="33"/>
      <c r="V83" s="33"/>
      <c r="W83" s="71"/>
      <c r="AA83" s="33"/>
      <c r="AB83" s="33"/>
      <c r="AC83" s="33"/>
      <c r="AD83" s="33"/>
      <c r="AE83" s="33"/>
      <c r="AF83" s="33"/>
      <c r="AG83" s="33"/>
      <c r="AH83" s="33"/>
      <c r="AI83" s="33"/>
      <c r="AJ83" s="71"/>
    </row>
    <row r="84" spans="3:36" ht="12.75">
      <c r="C84" s="6" t="s">
        <v>404</v>
      </c>
      <c r="D84" s="6"/>
      <c r="E84" s="6"/>
      <c r="F84" s="6"/>
      <c r="G84" s="4"/>
      <c r="H84" s="4"/>
      <c r="I84" s="4"/>
      <c r="J84" s="6"/>
      <c r="K84" s="9"/>
      <c r="L84" s="6"/>
      <c r="M84" s="6"/>
      <c r="N84" s="33"/>
      <c r="O84" s="33"/>
      <c r="P84" s="33"/>
      <c r="Q84" s="33"/>
      <c r="R84" s="33"/>
      <c r="S84" s="33"/>
      <c r="T84" s="33"/>
      <c r="U84" s="33"/>
      <c r="V84" s="33"/>
      <c r="W84" s="71"/>
      <c r="AA84" s="33"/>
      <c r="AB84" s="33"/>
      <c r="AC84" s="33"/>
      <c r="AD84" s="33"/>
      <c r="AE84" s="33"/>
      <c r="AF84" s="33"/>
      <c r="AG84" s="33"/>
      <c r="AH84" s="33"/>
      <c r="AI84" s="33"/>
      <c r="AJ84" s="71"/>
    </row>
    <row r="85" spans="3:36" ht="12.75">
      <c r="C85" s="6" t="s">
        <v>556</v>
      </c>
      <c r="D85" s="6"/>
      <c r="E85" s="6"/>
      <c r="F85" s="6"/>
      <c r="G85" s="4"/>
      <c r="H85" s="4"/>
      <c r="I85" s="4"/>
      <c r="J85" s="6"/>
      <c r="K85" s="9"/>
      <c r="L85" s="6"/>
      <c r="M85" s="6"/>
      <c r="N85" s="33"/>
      <c r="O85" s="33"/>
      <c r="P85" s="33"/>
      <c r="Q85" s="33"/>
      <c r="R85" s="33"/>
      <c r="S85" s="33"/>
      <c r="T85" s="33"/>
      <c r="U85" s="33"/>
      <c r="V85" s="33"/>
      <c r="W85" s="71"/>
      <c r="AA85" s="33"/>
      <c r="AB85" s="33"/>
      <c r="AC85" s="33"/>
      <c r="AD85" s="33"/>
      <c r="AE85" s="33"/>
      <c r="AF85" s="33"/>
      <c r="AG85" s="33"/>
      <c r="AH85" s="33"/>
      <c r="AI85" s="33"/>
      <c r="AJ85" s="71"/>
    </row>
    <row r="86" spans="3:36" ht="12.75">
      <c r="C86" s="6" t="s">
        <v>557</v>
      </c>
      <c r="D86" s="6"/>
      <c r="E86" s="6"/>
      <c r="F86" s="6"/>
      <c r="G86" s="4"/>
      <c r="H86" s="4"/>
      <c r="I86" s="4"/>
      <c r="J86" s="6"/>
      <c r="K86" s="9"/>
      <c r="L86" s="6"/>
      <c r="M86" s="6"/>
      <c r="N86" s="33"/>
      <c r="O86" s="33"/>
      <c r="P86" s="33"/>
      <c r="Q86" s="33"/>
      <c r="R86" s="72"/>
      <c r="S86" s="72"/>
      <c r="T86" s="33"/>
      <c r="U86" s="33"/>
      <c r="V86" s="33"/>
      <c r="W86" s="71"/>
      <c r="AA86" s="33"/>
      <c r="AB86" s="33"/>
      <c r="AC86" s="33"/>
      <c r="AD86" s="33"/>
      <c r="AE86" s="72"/>
      <c r="AF86" s="72"/>
      <c r="AG86" s="33"/>
      <c r="AH86" s="33"/>
      <c r="AI86" s="33"/>
      <c r="AJ86" s="71"/>
    </row>
    <row r="87" spans="3:36" ht="12.75">
      <c r="C87" s="6" t="s">
        <v>558</v>
      </c>
      <c r="D87" s="6"/>
      <c r="E87" s="6"/>
      <c r="F87" s="6"/>
      <c r="G87" s="6"/>
      <c r="H87" s="6"/>
      <c r="I87" s="6"/>
      <c r="J87" s="6"/>
      <c r="K87" s="9"/>
      <c r="L87" s="6"/>
      <c r="M87" s="6"/>
      <c r="N87" s="33"/>
      <c r="O87" s="33"/>
      <c r="P87" s="33"/>
      <c r="Q87" s="33"/>
      <c r="R87" s="33"/>
      <c r="S87" s="33"/>
      <c r="T87" s="33"/>
      <c r="U87" s="33"/>
      <c r="V87" s="33"/>
      <c r="W87" s="71"/>
      <c r="AA87" s="33"/>
      <c r="AB87" s="33"/>
      <c r="AC87" s="33"/>
      <c r="AD87" s="33"/>
      <c r="AE87" s="33"/>
      <c r="AF87" s="33"/>
      <c r="AG87" s="33"/>
      <c r="AH87" s="33"/>
      <c r="AI87" s="33"/>
      <c r="AJ87" s="71"/>
    </row>
    <row r="88" spans="3:36" ht="12.75">
      <c r="C88" s="6" t="s">
        <v>273</v>
      </c>
      <c r="D88" s="6"/>
      <c r="E88" s="6"/>
      <c r="F88" s="6"/>
      <c r="G88" s="6"/>
      <c r="H88" s="6"/>
      <c r="I88" s="6"/>
      <c r="J88" s="6"/>
      <c r="K88" s="9"/>
      <c r="L88" s="6"/>
      <c r="M88" s="6"/>
      <c r="N88" s="33"/>
      <c r="O88" s="33"/>
      <c r="P88" s="33"/>
      <c r="Q88" s="33"/>
      <c r="R88" s="33"/>
      <c r="S88" s="33"/>
      <c r="T88" s="33"/>
      <c r="U88" s="33"/>
      <c r="V88" s="33"/>
      <c r="W88" s="71"/>
      <c r="AA88" s="33"/>
      <c r="AB88" s="33"/>
      <c r="AC88" s="33"/>
      <c r="AD88" s="33"/>
      <c r="AE88" s="33"/>
      <c r="AF88" s="33"/>
      <c r="AG88" s="33"/>
      <c r="AH88" s="33"/>
      <c r="AI88" s="33"/>
      <c r="AJ88" s="71"/>
    </row>
    <row r="89" spans="3:36" ht="12.75">
      <c r="C89" s="6"/>
      <c r="D89" s="6"/>
      <c r="E89" s="6"/>
      <c r="F89" s="6"/>
      <c r="G89" s="6"/>
      <c r="H89" s="6"/>
      <c r="I89" s="6"/>
      <c r="J89" s="6"/>
      <c r="K89" s="9"/>
      <c r="L89" s="6"/>
      <c r="M89" s="6"/>
      <c r="N89" s="33"/>
      <c r="O89" s="33"/>
      <c r="P89" s="33"/>
      <c r="Q89" s="33"/>
      <c r="R89" s="33"/>
      <c r="S89" s="33"/>
      <c r="T89" s="33"/>
      <c r="U89" s="33"/>
      <c r="V89" s="33"/>
      <c r="W89" s="71"/>
      <c r="AA89" s="33"/>
      <c r="AB89" s="33"/>
      <c r="AC89" s="33"/>
      <c r="AD89" s="33"/>
      <c r="AE89" s="33"/>
      <c r="AF89" s="33"/>
      <c r="AG89" s="33"/>
      <c r="AH89" s="33"/>
      <c r="AI89" s="33"/>
      <c r="AJ89" s="71"/>
    </row>
    <row r="90" spans="3:36" ht="12.75">
      <c r="C90" s="4" t="s">
        <v>112</v>
      </c>
      <c r="D90" s="4"/>
      <c r="E90" s="4">
        <v>1</v>
      </c>
      <c r="F90" s="4"/>
      <c r="G90" s="4"/>
      <c r="H90" s="4"/>
      <c r="I90" s="4"/>
      <c r="J90" s="4">
        <f>E90*G90</f>
        <v>0</v>
      </c>
      <c r="K90" s="9"/>
      <c r="L90" s="6"/>
      <c r="M90" s="6"/>
      <c r="N90" s="33"/>
      <c r="O90" s="33"/>
      <c r="P90" s="33"/>
      <c r="Q90" s="33"/>
      <c r="R90" s="33"/>
      <c r="S90" s="33"/>
      <c r="T90" s="33"/>
      <c r="U90" s="33"/>
      <c r="V90" s="33"/>
      <c r="W90" s="71"/>
      <c r="AA90" s="33"/>
      <c r="AB90" s="33"/>
      <c r="AC90" s="33"/>
      <c r="AD90" s="33"/>
      <c r="AE90" s="33"/>
      <c r="AF90" s="33"/>
      <c r="AG90" s="33"/>
      <c r="AH90" s="33"/>
      <c r="AI90" s="33"/>
      <c r="AJ90" s="71"/>
    </row>
    <row r="91" spans="3:36" ht="12.75">
      <c r="C91" s="6"/>
      <c r="D91" s="6"/>
      <c r="E91" s="6"/>
      <c r="F91" s="6"/>
      <c r="G91" s="6"/>
      <c r="H91" s="6"/>
      <c r="I91" s="6"/>
      <c r="J91" s="6"/>
      <c r="K91" s="9"/>
      <c r="L91" s="6"/>
      <c r="M91" s="6"/>
      <c r="N91" s="33"/>
      <c r="O91" s="33"/>
      <c r="P91" s="33"/>
      <c r="Q91" s="33"/>
      <c r="R91" s="33"/>
      <c r="S91" s="33"/>
      <c r="T91" s="33"/>
      <c r="U91" s="33"/>
      <c r="V91" s="33"/>
      <c r="W91" s="71"/>
      <c r="AA91" s="33"/>
      <c r="AB91" s="33"/>
      <c r="AC91" s="33"/>
      <c r="AD91" s="33"/>
      <c r="AE91" s="33"/>
      <c r="AF91" s="33"/>
      <c r="AG91" s="33"/>
      <c r="AH91" s="33"/>
      <c r="AI91" s="33"/>
      <c r="AJ91" s="71"/>
    </row>
    <row r="92" spans="2:36" ht="12.75">
      <c r="B92" t="s">
        <v>156</v>
      </c>
      <c r="C92" s="6" t="s">
        <v>319</v>
      </c>
      <c r="D92" s="6"/>
      <c r="E92" s="6"/>
      <c r="F92" s="6"/>
      <c r="G92" s="6"/>
      <c r="H92" s="6"/>
      <c r="I92" s="6"/>
      <c r="J92" s="6"/>
      <c r="K92" s="9"/>
      <c r="L92" s="6"/>
      <c r="M92" s="6"/>
      <c r="N92" s="33"/>
      <c r="O92" s="33"/>
      <c r="P92" s="33"/>
      <c r="Q92" s="33"/>
      <c r="R92" s="33"/>
      <c r="S92" s="33"/>
      <c r="T92" s="33"/>
      <c r="U92" s="33"/>
      <c r="V92" s="33"/>
      <c r="W92" s="71"/>
      <c r="AA92" s="33"/>
      <c r="AB92" s="33"/>
      <c r="AC92" s="33"/>
      <c r="AD92" s="33"/>
      <c r="AE92" s="33"/>
      <c r="AF92" s="33"/>
      <c r="AG92" s="33"/>
      <c r="AH92" s="33"/>
      <c r="AI92" s="33"/>
      <c r="AJ92" s="71"/>
    </row>
    <row r="93" spans="3:36" ht="12.75">
      <c r="C93" s="6"/>
      <c r="D93" s="6"/>
      <c r="E93" s="6"/>
      <c r="F93" s="6"/>
      <c r="G93" s="6"/>
      <c r="H93" s="6"/>
      <c r="I93" s="6"/>
      <c r="J93" s="6"/>
      <c r="K93" s="9"/>
      <c r="L93" s="6"/>
      <c r="M93" s="6"/>
      <c r="N93" s="33"/>
      <c r="O93" s="33"/>
      <c r="P93" s="33"/>
      <c r="Q93" s="33"/>
      <c r="R93" s="33"/>
      <c r="S93" s="33"/>
      <c r="T93" s="33"/>
      <c r="U93" s="33"/>
      <c r="V93" s="33"/>
      <c r="W93" s="71"/>
      <c r="AA93" s="33"/>
      <c r="AB93" s="33"/>
      <c r="AC93" s="33"/>
      <c r="AD93" s="33"/>
      <c r="AE93" s="33"/>
      <c r="AF93" s="33"/>
      <c r="AG93" s="33"/>
      <c r="AH93" s="33"/>
      <c r="AI93" s="33"/>
      <c r="AJ93" s="71"/>
    </row>
    <row r="94" spans="2:36" ht="12.75">
      <c r="B94" t="s">
        <v>157</v>
      </c>
      <c r="C94" s="4" t="s">
        <v>765</v>
      </c>
      <c r="D94" s="4"/>
      <c r="E94" s="4"/>
      <c r="F94" s="4"/>
      <c r="G94" s="4"/>
      <c r="H94" s="4"/>
      <c r="I94" s="4"/>
      <c r="J94" s="4"/>
      <c r="K94" s="9"/>
      <c r="L94" s="6"/>
      <c r="M94" s="6"/>
      <c r="N94" s="33"/>
      <c r="O94" s="33"/>
      <c r="P94" s="33"/>
      <c r="Q94" s="33"/>
      <c r="R94" s="33"/>
      <c r="S94" s="33"/>
      <c r="T94" s="33"/>
      <c r="U94" s="33"/>
      <c r="V94" s="33"/>
      <c r="W94" s="71"/>
      <c r="AA94" s="33"/>
      <c r="AB94" s="33"/>
      <c r="AC94" s="33"/>
      <c r="AD94" s="33"/>
      <c r="AE94" s="33"/>
      <c r="AF94" s="33"/>
      <c r="AG94" s="33"/>
      <c r="AH94" s="33"/>
      <c r="AI94" s="33"/>
      <c r="AJ94" s="71"/>
    </row>
    <row r="95" spans="3:36" ht="12.75">
      <c r="C95" s="4"/>
      <c r="D95" s="4"/>
      <c r="E95" s="6"/>
      <c r="F95" s="6"/>
      <c r="G95" s="6"/>
      <c r="H95" s="6"/>
      <c r="I95" s="6"/>
      <c r="J95" s="6"/>
      <c r="K95" s="9"/>
      <c r="L95" s="6"/>
      <c r="M95" s="6"/>
      <c r="N95" s="33"/>
      <c r="O95" s="33"/>
      <c r="P95" s="33"/>
      <c r="Q95" s="33"/>
      <c r="R95" s="72"/>
      <c r="S95" s="33"/>
      <c r="T95" s="33"/>
      <c r="U95" s="33"/>
      <c r="V95" s="33"/>
      <c r="W95" s="71"/>
      <c r="AA95" s="33"/>
      <c r="AB95" s="33"/>
      <c r="AC95" s="33"/>
      <c r="AD95" s="33"/>
      <c r="AE95" s="72"/>
      <c r="AF95" s="33"/>
      <c r="AG95" s="33"/>
      <c r="AH95" s="33"/>
      <c r="AI95" s="33"/>
      <c r="AJ95" s="71"/>
    </row>
    <row r="96" spans="2:36" ht="12.75">
      <c r="B96" t="s">
        <v>139</v>
      </c>
      <c r="C96" s="6" t="s">
        <v>449</v>
      </c>
      <c r="D96" s="6"/>
      <c r="E96" s="6"/>
      <c r="F96" s="6"/>
      <c r="G96" s="4"/>
      <c r="H96" s="4"/>
      <c r="I96" s="4"/>
      <c r="J96" s="6"/>
      <c r="K96" s="9"/>
      <c r="L96" s="6"/>
      <c r="M96" s="6"/>
      <c r="N96" s="33"/>
      <c r="O96" s="33"/>
      <c r="P96" s="33"/>
      <c r="Q96" s="33"/>
      <c r="R96" s="33"/>
      <c r="S96" s="33"/>
      <c r="T96" s="33"/>
      <c r="U96" s="33"/>
      <c r="V96" s="33"/>
      <c r="W96" s="71"/>
      <c r="AA96" s="33"/>
      <c r="AB96" s="33"/>
      <c r="AC96" s="33"/>
      <c r="AD96" s="33"/>
      <c r="AE96" s="33"/>
      <c r="AF96" s="33"/>
      <c r="AG96" s="33"/>
      <c r="AH96" s="33"/>
      <c r="AI96" s="33"/>
      <c r="AJ96" s="71"/>
    </row>
    <row r="97" spans="3:36" ht="12.75">
      <c r="C97" s="6" t="s">
        <v>450</v>
      </c>
      <c r="D97" s="6"/>
      <c r="E97" s="6"/>
      <c r="F97" s="6"/>
      <c r="G97" s="4"/>
      <c r="H97" s="4"/>
      <c r="I97" s="4"/>
      <c r="J97" s="6"/>
      <c r="K97" s="9"/>
      <c r="L97" s="6"/>
      <c r="M97" s="6"/>
      <c r="N97" s="33"/>
      <c r="O97" s="33"/>
      <c r="P97" s="33"/>
      <c r="Q97" s="33"/>
      <c r="R97" s="33"/>
      <c r="S97" s="33"/>
      <c r="T97" s="33"/>
      <c r="U97" s="33"/>
      <c r="V97" s="33"/>
      <c r="W97" s="71"/>
      <c r="AA97" s="33"/>
      <c r="AB97" s="33"/>
      <c r="AC97" s="33"/>
      <c r="AD97" s="33"/>
      <c r="AE97" s="33"/>
      <c r="AF97" s="33"/>
      <c r="AG97" s="33"/>
      <c r="AH97" s="33"/>
      <c r="AI97" s="33"/>
      <c r="AJ97" s="71"/>
    </row>
    <row r="98" spans="3:36" ht="12.75">
      <c r="C98" s="6" t="s">
        <v>451</v>
      </c>
      <c r="D98" s="6"/>
      <c r="E98" s="6"/>
      <c r="F98" s="6"/>
      <c r="G98" s="6"/>
      <c r="H98" s="6"/>
      <c r="I98" s="6"/>
      <c r="J98" s="6"/>
      <c r="K98" s="9"/>
      <c r="L98" s="6"/>
      <c r="M98" s="6"/>
      <c r="N98" s="33"/>
      <c r="O98" s="33"/>
      <c r="P98" s="33"/>
      <c r="Q98" s="33"/>
      <c r="R98" s="33"/>
      <c r="S98" s="33"/>
      <c r="T98" s="33"/>
      <c r="U98" s="33"/>
      <c r="V98" s="33"/>
      <c r="W98" s="71"/>
      <c r="AA98" s="33"/>
      <c r="AB98" s="33"/>
      <c r="AC98" s="33"/>
      <c r="AD98" s="33"/>
      <c r="AE98" s="33"/>
      <c r="AF98" s="33"/>
      <c r="AG98" s="33"/>
      <c r="AH98" s="33"/>
      <c r="AI98" s="33"/>
      <c r="AJ98" s="71"/>
    </row>
    <row r="99" spans="3:36" ht="12.75">
      <c r="C99" s="6" t="s">
        <v>193</v>
      </c>
      <c r="D99" s="6"/>
      <c r="E99" s="6"/>
      <c r="F99" s="6"/>
      <c r="G99" s="6"/>
      <c r="H99" s="6"/>
      <c r="I99" s="6"/>
      <c r="J99" s="6"/>
      <c r="K99" s="9"/>
      <c r="L99" s="6"/>
      <c r="M99" s="6"/>
      <c r="N99" s="33"/>
      <c r="O99" s="6"/>
      <c r="P99" s="6"/>
      <c r="Q99" s="6"/>
      <c r="R99" s="6"/>
      <c r="S99" s="4"/>
      <c r="T99" s="4"/>
      <c r="U99" s="4"/>
      <c r="V99" s="6"/>
      <c r="W99" s="71"/>
      <c r="AA99" s="33"/>
      <c r="AB99" s="33"/>
      <c r="AC99" s="33"/>
      <c r="AD99" s="33"/>
      <c r="AE99" s="33"/>
      <c r="AF99" s="33"/>
      <c r="AG99" s="33"/>
      <c r="AH99" s="33"/>
      <c r="AI99" s="33"/>
      <c r="AJ99" s="71"/>
    </row>
    <row r="100" spans="3:36" ht="12.75">
      <c r="C100" s="6"/>
      <c r="D100" s="6"/>
      <c r="E100" s="6"/>
      <c r="F100" s="6"/>
      <c r="G100" s="6"/>
      <c r="H100" s="6"/>
      <c r="I100" s="6"/>
      <c r="J100" s="6"/>
      <c r="K100" s="9"/>
      <c r="L100" s="6"/>
      <c r="M100" s="6"/>
      <c r="N100" s="33"/>
      <c r="O100" s="6"/>
      <c r="P100" s="6"/>
      <c r="Q100" s="6"/>
      <c r="R100" s="6"/>
      <c r="S100" s="4"/>
      <c r="T100" s="4"/>
      <c r="U100" s="4"/>
      <c r="V100" s="6"/>
      <c r="W100" s="71"/>
      <c r="AA100" s="33"/>
      <c r="AB100" s="33"/>
      <c r="AC100" s="33"/>
      <c r="AD100" s="33"/>
      <c r="AE100" s="33"/>
      <c r="AF100" s="33"/>
      <c r="AG100" s="33"/>
      <c r="AH100" s="33"/>
      <c r="AI100" s="33"/>
      <c r="AJ100" s="71"/>
    </row>
    <row r="101" spans="3:36" ht="12.75">
      <c r="C101" s="4" t="s">
        <v>112</v>
      </c>
      <c r="D101" s="4"/>
      <c r="E101" s="4">
        <v>4</v>
      </c>
      <c r="F101" s="4"/>
      <c r="G101" s="4"/>
      <c r="H101" s="4"/>
      <c r="I101" s="4"/>
      <c r="J101" s="4">
        <f>E101*G101</f>
        <v>0</v>
      </c>
      <c r="L101" s="6"/>
      <c r="M101" s="6"/>
      <c r="N101" s="33"/>
      <c r="O101" s="6"/>
      <c r="P101" s="6"/>
      <c r="Q101" s="6"/>
      <c r="R101" s="6"/>
      <c r="S101" s="4"/>
      <c r="T101" s="4"/>
      <c r="U101" s="4"/>
      <c r="V101" s="6"/>
      <c r="W101" s="71"/>
      <c r="AA101" s="33"/>
      <c r="AB101" s="33"/>
      <c r="AC101" s="33"/>
      <c r="AD101" s="33"/>
      <c r="AE101" s="33"/>
      <c r="AF101" s="33"/>
      <c r="AG101" s="33"/>
      <c r="AH101" s="33"/>
      <c r="AI101" s="33"/>
      <c r="AJ101" s="71"/>
    </row>
    <row r="102" spans="3:36" ht="12.75">
      <c r="C102" s="4"/>
      <c r="D102" s="4"/>
      <c r="E102" s="4"/>
      <c r="F102" s="4"/>
      <c r="G102" s="4"/>
      <c r="H102" s="4"/>
      <c r="I102" s="4"/>
      <c r="J102" s="4"/>
      <c r="L102" s="6"/>
      <c r="M102" s="6"/>
      <c r="N102" s="33"/>
      <c r="O102" s="6"/>
      <c r="P102" s="6"/>
      <c r="Q102" s="6"/>
      <c r="R102" s="6"/>
      <c r="S102" s="4"/>
      <c r="T102" s="4"/>
      <c r="U102" s="4"/>
      <c r="V102" s="6"/>
      <c r="W102" s="71"/>
      <c r="AA102" s="33"/>
      <c r="AB102" s="33"/>
      <c r="AC102" s="33"/>
      <c r="AD102" s="33"/>
      <c r="AE102" s="33"/>
      <c r="AF102" s="33"/>
      <c r="AG102" s="33"/>
      <c r="AH102" s="33"/>
      <c r="AI102" s="33"/>
      <c r="AJ102" s="71"/>
    </row>
    <row r="103" spans="2:36" ht="12.75">
      <c r="B103" t="s">
        <v>156</v>
      </c>
      <c r="C103" s="4" t="s">
        <v>405</v>
      </c>
      <c r="D103" s="4"/>
      <c r="E103" s="4"/>
      <c r="F103" s="4"/>
      <c r="G103" s="4"/>
      <c r="H103" s="4"/>
      <c r="I103" s="4"/>
      <c r="J103" s="4"/>
      <c r="L103" s="6"/>
      <c r="M103" s="6"/>
      <c r="N103" s="33"/>
      <c r="O103" s="6"/>
      <c r="P103" s="6"/>
      <c r="Q103" s="6"/>
      <c r="R103" s="6"/>
      <c r="S103" s="4"/>
      <c r="T103" s="4"/>
      <c r="U103" s="4"/>
      <c r="V103" s="6"/>
      <c r="W103" s="71"/>
      <c r="AA103" s="33"/>
      <c r="AB103" s="33"/>
      <c r="AC103" s="33"/>
      <c r="AD103" s="33"/>
      <c r="AE103" s="33"/>
      <c r="AF103" s="33"/>
      <c r="AG103" s="33"/>
      <c r="AH103" s="33"/>
      <c r="AI103" s="33"/>
      <c r="AJ103" s="71"/>
    </row>
    <row r="104" spans="3:36" ht="12.75">
      <c r="C104" s="4"/>
      <c r="D104" s="4"/>
      <c r="E104" s="4"/>
      <c r="F104" s="4"/>
      <c r="G104" s="4"/>
      <c r="H104" s="4"/>
      <c r="I104" s="4"/>
      <c r="J104" s="4"/>
      <c r="L104" s="6"/>
      <c r="M104" s="6"/>
      <c r="N104" s="33"/>
      <c r="O104" s="6"/>
      <c r="P104" s="6"/>
      <c r="Q104" s="6"/>
      <c r="R104" s="6"/>
      <c r="S104" s="6"/>
      <c r="T104" s="6"/>
      <c r="U104" s="6"/>
      <c r="V104" s="6"/>
      <c r="W104" s="71"/>
      <c r="AA104" s="33"/>
      <c r="AB104" s="33"/>
      <c r="AC104" s="33"/>
      <c r="AD104" s="33"/>
      <c r="AE104" s="33"/>
      <c r="AF104" s="33"/>
      <c r="AG104" s="33"/>
      <c r="AH104" s="33"/>
      <c r="AI104" s="33"/>
      <c r="AJ104" s="71"/>
    </row>
    <row r="105" spans="3:36" ht="12.75">
      <c r="C105" s="4" t="s">
        <v>112</v>
      </c>
      <c r="D105" s="4"/>
      <c r="E105" s="4">
        <v>4</v>
      </c>
      <c r="F105" s="4"/>
      <c r="G105" s="4"/>
      <c r="H105" s="4"/>
      <c r="I105" s="4"/>
      <c r="J105" s="4">
        <f>E105*G105</f>
        <v>0</v>
      </c>
      <c r="L105" s="6"/>
      <c r="M105" s="6"/>
      <c r="N105" s="33"/>
      <c r="O105" s="6"/>
      <c r="P105" s="6"/>
      <c r="Q105" s="6"/>
      <c r="R105" s="6"/>
      <c r="S105" s="6"/>
      <c r="T105" s="6"/>
      <c r="U105" s="6"/>
      <c r="V105" s="6"/>
      <c r="W105" s="71"/>
      <c r="AA105" s="33"/>
      <c r="AB105" s="33"/>
      <c r="AC105" s="33"/>
      <c r="AD105" s="33"/>
      <c r="AE105" s="33"/>
      <c r="AF105" s="33"/>
      <c r="AG105" s="33"/>
      <c r="AH105" s="33"/>
      <c r="AI105" s="33"/>
      <c r="AJ105" s="71"/>
    </row>
    <row r="106" spans="3:36" ht="12.75">
      <c r="C106" s="4"/>
      <c r="D106" s="4"/>
      <c r="E106" s="4"/>
      <c r="F106" s="4"/>
      <c r="G106" s="4"/>
      <c r="H106" s="4"/>
      <c r="I106" s="4"/>
      <c r="J106" s="4"/>
      <c r="L106" s="6"/>
      <c r="M106" s="6"/>
      <c r="N106" s="33"/>
      <c r="O106" s="6"/>
      <c r="P106" s="6"/>
      <c r="Q106" s="6"/>
      <c r="R106" s="6"/>
      <c r="S106" s="6"/>
      <c r="T106" s="6"/>
      <c r="U106" s="6"/>
      <c r="V106" s="6"/>
      <c r="W106" s="71"/>
      <c r="AA106" s="33"/>
      <c r="AB106" s="33"/>
      <c r="AC106" s="33"/>
      <c r="AD106" s="33"/>
      <c r="AE106" s="33"/>
      <c r="AF106" s="33"/>
      <c r="AG106" s="33"/>
      <c r="AH106" s="33"/>
      <c r="AI106" s="33"/>
      <c r="AJ106" s="71"/>
    </row>
    <row r="107" spans="3:36" ht="12.75">
      <c r="C107" s="4"/>
      <c r="D107" s="4"/>
      <c r="E107" s="4"/>
      <c r="F107" s="4"/>
      <c r="G107" s="4"/>
      <c r="H107" s="4"/>
      <c r="I107" s="6"/>
      <c r="J107" s="4"/>
      <c r="K107" s="4"/>
      <c r="L107" s="6"/>
      <c r="M107" s="6"/>
      <c r="N107" s="33"/>
      <c r="O107" s="4"/>
      <c r="P107" s="4"/>
      <c r="Q107" s="4"/>
      <c r="R107" s="4"/>
      <c r="S107" s="4"/>
      <c r="T107" s="4"/>
      <c r="U107" s="4"/>
      <c r="V107" s="4"/>
      <c r="W107" s="71"/>
      <c r="AA107" s="33"/>
      <c r="AB107" s="33"/>
      <c r="AC107" s="33"/>
      <c r="AD107" s="33"/>
      <c r="AE107" s="33"/>
      <c r="AF107" s="33"/>
      <c r="AG107" s="33"/>
      <c r="AH107" s="33"/>
      <c r="AI107" s="33"/>
      <c r="AJ107" s="71"/>
    </row>
    <row r="108" spans="2:36" ht="12.75">
      <c r="B108" t="s">
        <v>147</v>
      </c>
      <c r="C108" s="278" t="s">
        <v>369</v>
      </c>
      <c r="D108" s="278"/>
      <c r="E108" s="329"/>
      <c r="F108" s="278"/>
      <c r="G108" s="314"/>
      <c r="H108" s="278"/>
      <c r="I108" s="278"/>
      <c r="J108" s="298"/>
      <c r="K108" s="4"/>
      <c r="L108" s="6"/>
      <c r="M108" s="6"/>
      <c r="N108" s="33"/>
      <c r="O108" s="33"/>
      <c r="P108" s="33"/>
      <c r="Q108" s="33"/>
      <c r="R108" s="33"/>
      <c r="S108" s="33"/>
      <c r="T108" s="33"/>
      <c r="U108" s="33"/>
      <c r="V108" s="33"/>
      <c r="W108" s="71"/>
      <c r="AA108" s="33"/>
      <c r="AB108" s="33"/>
      <c r="AC108" s="33"/>
      <c r="AD108" s="33"/>
      <c r="AE108" s="33"/>
      <c r="AF108" s="33"/>
      <c r="AG108" s="33"/>
      <c r="AH108" s="33"/>
      <c r="AI108" s="33"/>
      <c r="AJ108" s="71"/>
    </row>
    <row r="109" spans="3:36" ht="12.75">
      <c r="C109" s="278" t="s">
        <v>559</v>
      </c>
      <c r="D109" s="278"/>
      <c r="E109" s="329"/>
      <c r="F109" s="278"/>
      <c r="G109" s="314"/>
      <c r="H109" s="278"/>
      <c r="I109" s="278"/>
      <c r="J109" s="298"/>
      <c r="K109" s="4"/>
      <c r="L109" s="6"/>
      <c r="M109" s="6"/>
      <c r="N109" s="33"/>
      <c r="O109" s="33"/>
      <c r="P109" s="33"/>
      <c r="Q109" s="33"/>
      <c r="R109" s="33"/>
      <c r="S109" s="33"/>
      <c r="T109" s="33"/>
      <c r="U109" s="33"/>
      <c r="V109" s="33"/>
      <c r="W109" s="71"/>
      <c r="AA109" s="33"/>
      <c r="AB109" s="33"/>
      <c r="AC109" s="33"/>
      <c r="AD109" s="33"/>
      <c r="AE109" s="33"/>
      <c r="AF109" s="33"/>
      <c r="AG109" s="33"/>
      <c r="AH109" s="33"/>
      <c r="AI109" s="33"/>
      <c r="AJ109" s="71"/>
    </row>
    <row r="110" spans="3:36" ht="12.75">
      <c r="C110" s="278" t="s">
        <v>380</v>
      </c>
      <c r="D110" s="278"/>
      <c r="E110" s="329"/>
      <c r="F110" s="278"/>
      <c r="G110" s="314"/>
      <c r="H110" s="278"/>
      <c r="I110" s="278"/>
      <c r="J110" s="298"/>
      <c r="K110" s="4"/>
      <c r="L110" s="6"/>
      <c r="M110" s="6"/>
      <c r="N110" s="33"/>
      <c r="O110" s="33"/>
      <c r="P110" s="33"/>
      <c r="Q110" s="33"/>
      <c r="R110" s="33"/>
      <c r="S110" s="33"/>
      <c r="T110" s="33"/>
      <c r="U110" s="33"/>
      <c r="V110" s="33"/>
      <c r="W110" s="71"/>
      <c r="AA110" s="33"/>
      <c r="AB110" s="33"/>
      <c r="AC110" s="33"/>
      <c r="AD110" s="33"/>
      <c r="AE110" s="33"/>
      <c r="AF110" s="33"/>
      <c r="AG110" s="33"/>
      <c r="AH110" s="33"/>
      <c r="AI110" s="33"/>
      <c r="AJ110" s="71"/>
    </row>
    <row r="111" spans="3:36" ht="12.75">
      <c r="C111" s="282" t="s">
        <v>560</v>
      </c>
      <c r="D111" s="282"/>
      <c r="E111" s="330"/>
      <c r="F111" s="282"/>
      <c r="G111" s="315"/>
      <c r="H111" s="278"/>
      <c r="I111" s="278"/>
      <c r="J111" s="298"/>
      <c r="K111" s="4"/>
      <c r="L111" s="6"/>
      <c r="M111" s="6"/>
      <c r="N111" s="33"/>
      <c r="O111" s="33"/>
      <c r="P111" s="33"/>
      <c r="Q111" s="33"/>
      <c r="R111" s="33"/>
      <c r="S111" s="33"/>
      <c r="T111" s="33"/>
      <c r="U111" s="33"/>
      <c r="V111" s="33"/>
      <c r="W111" s="71"/>
      <c r="AA111" s="33"/>
      <c r="AB111" s="33"/>
      <c r="AC111" s="33"/>
      <c r="AD111" s="33"/>
      <c r="AE111" s="33"/>
      <c r="AF111" s="33"/>
      <c r="AG111" s="33"/>
      <c r="AH111" s="33"/>
      <c r="AI111" s="33"/>
      <c r="AJ111" s="71"/>
    </row>
    <row r="112" spans="3:36" ht="12.75">
      <c r="C112" s="282" t="s">
        <v>382</v>
      </c>
      <c r="D112" s="282"/>
      <c r="E112" s="330"/>
      <c r="F112" s="282"/>
      <c r="G112" s="315"/>
      <c r="H112" s="278"/>
      <c r="I112" s="278"/>
      <c r="J112" s="298"/>
      <c r="K112" s="4"/>
      <c r="L112" s="6"/>
      <c r="M112" s="6"/>
      <c r="N112" s="33"/>
      <c r="O112" s="33"/>
      <c r="P112" s="33"/>
      <c r="Q112" s="33"/>
      <c r="R112" s="33"/>
      <c r="S112" s="33"/>
      <c r="T112" s="33"/>
      <c r="U112" s="33"/>
      <c r="V112" s="33"/>
      <c r="W112" s="71"/>
      <c r="AA112" s="33"/>
      <c r="AB112" s="33"/>
      <c r="AC112" s="33"/>
      <c r="AD112" s="33"/>
      <c r="AE112" s="33"/>
      <c r="AF112" s="33"/>
      <c r="AG112" s="33"/>
      <c r="AH112" s="33"/>
      <c r="AI112" s="33"/>
      <c r="AJ112" s="71"/>
    </row>
    <row r="113" spans="3:36" ht="12.75">
      <c r="C113" s="282"/>
      <c r="D113" s="282"/>
      <c r="E113" s="330"/>
      <c r="F113" s="282"/>
      <c r="G113" s="315"/>
      <c r="H113" s="282"/>
      <c r="I113" s="282"/>
      <c r="J113" s="305"/>
      <c r="K113" s="4"/>
      <c r="L113" s="6"/>
      <c r="M113" s="6"/>
      <c r="N113" s="33"/>
      <c r="O113" s="33"/>
      <c r="P113" s="33"/>
      <c r="Q113" s="33"/>
      <c r="R113" s="33"/>
      <c r="S113" s="33"/>
      <c r="T113" s="33"/>
      <c r="U113" s="33"/>
      <c r="V113" s="33"/>
      <c r="W113" s="71"/>
      <c r="AA113" s="33"/>
      <c r="AB113" s="33"/>
      <c r="AC113" s="33"/>
      <c r="AD113" s="33"/>
      <c r="AE113" s="33"/>
      <c r="AF113" s="33"/>
      <c r="AG113" s="33"/>
      <c r="AH113" s="33"/>
      <c r="AI113" s="33"/>
      <c r="AJ113" s="71"/>
    </row>
    <row r="114" spans="3:36" ht="12.75">
      <c r="C114" s="278" t="s">
        <v>138</v>
      </c>
      <c r="D114" s="278"/>
      <c r="E114" s="324">
        <v>35.89</v>
      </c>
      <c r="F114" s="278"/>
      <c r="G114" s="314"/>
      <c r="H114" s="278"/>
      <c r="I114" s="278"/>
      <c r="J114" s="298">
        <f>E114*G114</f>
        <v>0</v>
      </c>
      <c r="K114" s="4"/>
      <c r="L114" s="6"/>
      <c r="M114" s="6"/>
      <c r="N114" s="33"/>
      <c r="O114" s="33"/>
      <c r="P114" s="33"/>
      <c r="Q114" s="33"/>
      <c r="R114" s="33"/>
      <c r="S114" s="33"/>
      <c r="T114" s="33"/>
      <c r="U114" s="33"/>
      <c r="V114" s="33"/>
      <c r="W114" s="71"/>
      <c r="AA114" s="33"/>
      <c r="AB114" s="33"/>
      <c r="AC114" s="33"/>
      <c r="AD114" s="33"/>
      <c r="AE114" s="33"/>
      <c r="AF114" s="33"/>
      <c r="AG114" s="33"/>
      <c r="AH114" s="33"/>
      <c r="AI114" s="33"/>
      <c r="AJ114" s="71"/>
    </row>
    <row r="115" spans="3:36" ht="12.75">
      <c r="C115" s="278"/>
      <c r="D115" s="278"/>
      <c r="E115" s="329"/>
      <c r="F115" s="278"/>
      <c r="G115" s="314"/>
      <c r="H115" s="278"/>
      <c r="I115" s="278"/>
      <c r="J115" s="298"/>
      <c r="K115" s="4"/>
      <c r="L115" s="6"/>
      <c r="M115" s="6"/>
      <c r="N115" s="33"/>
      <c r="O115" s="33"/>
      <c r="P115" s="33"/>
      <c r="Q115" s="33"/>
      <c r="R115" s="33"/>
      <c r="S115" s="33"/>
      <c r="T115" s="33"/>
      <c r="U115" s="33"/>
      <c r="V115" s="33"/>
      <c r="W115" s="71"/>
      <c r="AA115" s="33"/>
      <c r="AB115" s="33"/>
      <c r="AC115" s="33"/>
      <c r="AD115" s="33"/>
      <c r="AE115" s="33"/>
      <c r="AF115" s="33"/>
      <c r="AG115" s="33"/>
      <c r="AH115" s="33"/>
      <c r="AI115" s="33"/>
      <c r="AJ115" s="71"/>
    </row>
    <row r="116" spans="2:36" ht="12.75">
      <c r="B116" t="s">
        <v>148</v>
      </c>
      <c r="C116" s="369" t="s">
        <v>481</v>
      </c>
      <c r="D116" s="286"/>
      <c r="E116" s="331"/>
      <c r="F116" s="286"/>
      <c r="G116" s="316"/>
      <c r="H116" s="281"/>
      <c r="I116" s="281"/>
      <c r="J116" s="305"/>
      <c r="K116" s="4"/>
      <c r="L116" s="6"/>
      <c r="M116" s="6"/>
      <c r="N116" s="33"/>
      <c r="O116" s="33"/>
      <c r="P116" s="33"/>
      <c r="Q116" s="33"/>
      <c r="R116" s="33"/>
      <c r="S116" s="33"/>
      <c r="T116" s="33"/>
      <c r="U116" s="33"/>
      <c r="V116" s="33"/>
      <c r="W116" s="71"/>
      <c r="AA116" s="33"/>
      <c r="AB116" s="33"/>
      <c r="AC116" s="33"/>
      <c r="AD116" s="33"/>
      <c r="AE116" s="33"/>
      <c r="AF116" s="33"/>
      <c r="AG116" s="33"/>
      <c r="AH116" s="33"/>
      <c r="AI116" s="33"/>
      <c r="AJ116" s="71"/>
    </row>
    <row r="117" spans="3:36" ht="12.75">
      <c r="C117" s="3">
        <f>2.7+2.34+15.36+2.31+10.82</f>
        <v>33.53</v>
      </c>
      <c r="E117" s="324"/>
      <c r="G117" s="110"/>
      <c r="J117" s="304"/>
      <c r="K117" s="4"/>
      <c r="L117" s="6"/>
      <c r="M117" s="6"/>
      <c r="N117" s="33"/>
      <c r="O117" s="33"/>
      <c r="P117" s="33"/>
      <c r="Q117" s="33"/>
      <c r="R117" s="33"/>
      <c r="S117" s="33"/>
      <c r="T117" s="33"/>
      <c r="U117" s="33"/>
      <c r="V117" s="33"/>
      <c r="W117" s="71"/>
      <c r="AA117" s="33"/>
      <c r="AB117" s="33"/>
      <c r="AC117" s="33"/>
      <c r="AD117" s="33"/>
      <c r="AE117" s="33"/>
      <c r="AF117" s="33"/>
      <c r="AG117" s="33"/>
      <c r="AH117" s="33"/>
      <c r="AI117" s="33"/>
      <c r="AJ117" s="71"/>
    </row>
    <row r="118" spans="3:36" ht="16.5">
      <c r="C118" s="285"/>
      <c r="D118" s="286"/>
      <c r="E118" s="331"/>
      <c r="F118" s="286"/>
      <c r="G118" s="316"/>
      <c r="H118" s="281"/>
      <c r="I118" s="281"/>
      <c r="J118" s="305"/>
      <c r="K118" s="4"/>
      <c r="L118" s="6"/>
      <c r="M118" s="6"/>
      <c r="N118" s="33"/>
      <c r="O118" s="33"/>
      <c r="P118" s="33"/>
      <c r="Q118" s="33"/>
      <c r="R118" s="33"/>
      <c r="S118" s="33"/>
      <c r="T118" s="33"/>
      <c r="U118" s="33"/>
      <c r="V118" s="33"/>
      <c r="W118" s="71"/>
      <c r="AA118" s="33"/>
      <c r="AB118" s="33"/>
      <c r="AC118" s="33"/>
      <c r="AD118" s="33"/>
      <c r="AE118" s="33"/>
      <c r="AF118" s="33"/>
      <c r="AG118" s="33"/>
      <c r="AH118" s="33"/>
      <c r="AI118" s="33"/>
      <c r="AJ118" s="71"/>
    </row>
    <row r="119" spans="3:36" ht="18">
      <c r="C119" s="320" t="s">
        <v>370</v>
      </c>
      <c r="D119" s="288"/>
      <c r="E119" s="332">
        <v>33.53</v>
      </c>
      <c r="F119" s="289"/>
      <c r="G119" s="297"/>
      <c r="H119" s="281"/>
      <c r="I119" s="281"/>
      <c r="J119" s="305">
        <f>E119*G119</f>
        <v>0</v>
      </c>
      <c r="K119" s="4"/>
      <c r="L119" s="6"/>
      <c r="M119" s="6"/>
      <c r="N119" s="33"/>
      <c r="O119" s="33"/>
      <c r="P119" s="33"/>
      <c r="Q119" s="33"/>
      <c r="R119" s="33"/>
      <c r="S119" s="33"/>
      <c r="T119" s="33"/>
      <c r="U119" s="33"/>
      <c r="V119" s="33"/>
      <c r="W119" s="71"/>
      <c r="AA119" s="33"/>
      <c r="AB119" s="33"/>
      <c r="AC119" s="33"/>
      <c r="AD119" s="33"/>
      <c r="AE119" s="33"/>
      <c r="AF119" s="33"/>
      <c r="AG119" s="33"/>
      <c r="AH119" s="33"/>
      <c r="AI119" s="33"/>
      <c r="AJ119" s="71"/>
    </row>
    <row r="120" spans="3:36" ht="16.5">
      <c r="C120" s="287"/>
      <c r="D120" s="288"/>
      <c r="E120" s="332"/>
      <c r="F120" s="289"/>
      <c r="G120" s="297"/>
      <c r="H120" s="281"/>
      <c r="I120" s="281"/>
      <c r="J120" s="305"/>
      <c r="K120" s="4"/>
      <c r="L120" s="6"/>
      <c r="M120" s="6"/>
      <c r="N120" s="33"/>
      <c r="O120" s="33"/>
      <c r="P120" s="33"/>
      <c r="Q120" s="33"/>
      <c r="R120" s="33"/>
      <c r="S120" s="33"/>
      <c r="T120" s="33"/>
      <c r="U120" s="33"/>
      <c r="V120" s="33"/>
      <c r="W120" s="71"/>
      <c r="AA120" s="33"/>
      <c r="AB120" s="33"/>
      <c r="AC120" s="33"/>
      <c r="AD120" s="33"/>
      <c r="AE120" s="33"/>
      <c r="AF120" s="33"/>
      <c r="AG120" s="33"/>
      <c r="AH120" s="33"/>
      <c r="AI120" s="33"/>
      <c r="AJ120" s="71"/>
    </row>
    <row r="121" spans="2:36" ht="12.75">
      <c r="B121" t="s">
        <v>149</v>
      </c>
      <c r="C121" s="290" t="s">
        <v>526</v>
      </c>
      <c r="D121" s="291"/>
      <c r="E121" s="333"/>
      <c r="F121" s="291"/>
      <c r="G121" s="317"/>
      <c r="H121" s="281"/>
      <c r="I121" s="281"/>
      <c r="J121" s="305"/>
      <c r="K121" s="4"/>
      <c r="L121" s="6"/>
      <c r="M121" s="6"/>
      <c r="N121" s="33"/>
      <c r="O121" s="33"/>
      <c r="P121" s="33"/>
      <c r="Q121" s="33"/>
      <c r="R121" s="33"/>
      <c r="S121" s="33"/>
      <c r="T121" s="33"/>
      <c r="U121" s="33"/>
      <c r="V121" s="33"/>
      <c r="W121" s="71"/>
      <c r="AA121" s="33"/>
      <c r="AB121" s="33"/>
      <c r="AC121" s="33"/>
      <c r="AD121" s="33"/>
      <c r="AE121" s="33"/>
      <c r="AF121" s="33"/>
      <c r="AG121" s="33"/>
      <c r="AH121" s="33"/>
      <c r="AI121" s="33"/>
      <c r="AJ121" s="71"/>
    </row>
    <row r="122" spans="3:36" ht="12.75">
      <c r="C122" s="290">
        <f>2.37+2.37+2.36</f>
        <v>7.1</v>
      </c>
      <c r="D122" s="291"/>
      <c r="E122" s="333"/>
      <c r="F122" s="291"/>
      <c r="G122" s="317"/>
      <c r="H122" s="281"/>
      <c r="I122" s="281"/>
      <c r="J122" s="305"/>
      <c r="K122" s="4"/>
      <c r="L122" s="6"/>
      <c r="M122" s="6"/>
      <c r="N122" s="33"/>
      <c r="O122" s="33"/>
      <c r="P122" s="33"/>
      <c r="Q122" s="33"/>
      <c r="R122" s="33"/>
      <c r="S122" s="33"/>
      <c r="T122" s="33"/>
      <c r="U122" s="33"/>
      <c r="V122" s="33"/>
      <c r="W122" s="71"/>
      <c r="AA122" s="33"/>
      <c r="AB122" s="33"/>
      <c r="AC122" s="33"/>
      <c r="AD122" s="33"/>
      <c r="AE122" s="33"/>
      <c r="AF122" s="33"/>
      <c r="AG122" s="33"/>
      <c r="AH122" s="33"/>
      <c r="AI122" s="33"/>
      <c r="AJ122" s="71"/>
    </row>
    <row r="123" spans="3:36" ht="12.75">
      <c r="C123" s="290"/>
      <c r="D123" s="291"/>
      <c r="E123" s="333"/>
      <c r="F123" s="291"/>
      <c r="G123" s="317"/>
      <c r="H123" s="281"/>
      <c r="I123" s="281"/>
      <c r="J123" s="305"/>
      <c r="K123" s="4"/>
      <c r="L123" s="6"/>
      <c r="M123" s="6"/>
      <c r="N123" s="33"/>
      <c r="O123" s="33"/>
      <c r="P123" s="33"/>
      <c r="Q123" s="33"/>
      <c r="R123" s="33"/>
      <c r="S123" s="33"/>
      <c r="T123" s="33"/>
      <c r="U123" s="33"/>
      <c r="V123" s="33"/>
      <c r="W123" s="71"/>
      <c r="AA123" s="33"/>
      <c r="AB123" s="33"/>
      <c r="AC123" s="33"/>
      <c r="AD123" s="33"/>
      <c r="AE123" s="33"/>
      <c r="AF123" s="33"/>
      <c r="AG123" s="33"/>
      <c r="AH123" s="33"/>
      <c r="AI123" s="33"/>
      <c r="AJ123" s="71"/>
    </row>
    <row r="124" spans="3:36" ht="18">
      <c r="C124" s="321" t="s">
        <v>370</v>
      </c>
      <c r="D124" s="292"/>
      <c r="E124" s="334">
        <v>7.1</v>
      </c>
      <c r="F124" s="289"/>
      <c r="G124" s="297"/>
      <c r="H124" s="281"/>
      <c r="I124" s="281"/>
      <c r="J124" s="305">
        <f>E124*G124</f>
        <v>0</v>
      </c>
      <c r="K124" s="4"/>
      <c r="L124" s="6"/>
      <c r="M124" s="6"/>
      <c r="N124" s="33"/>
      <c r="O124" s="33"/>
      <c r="P124" s="33"/>
      <c r="Q124" s="33"/>
      <c r="R124" s="33"/>
      <c r="S124" s="33"/>
      <c r="T124" s="33"/>
      <c r="U124" s="33"/>
      <c r="V124" s="33"/>
      <c r="W124" s="71"/>
      <c r="AA124" s="33"/>
      <c r="AB124" s="33"/>
      <c r="AC124" s="33"/>
      <c r="AD124" s="33"/>
      <c r="AE124" s="33"/>
      <c r="AF124" s="33"/>
      <c r="AG124" s="33"/>
      <c r="AH124" s="33"/>
      <c r="AI124" s="33"/>
      <c r="AJ124" s="71"/>
    </row>
    <row r="125" spans="3:36" ht="16.5">
      <c r="C125" s="321"/>
      <c r="D125" s="292"/>
      <c r="E125" s="334"/>
      <c r="F125" s="289"/>
      <c r="G125" s="297"/>
      <c r="H125" s="281"/>
      <c r="I125" s="281"/>
      <c r="J125" s="305"/>
      <c r="K125" s="4"/>
      <c r="L125" s="6"/>
      <c r="M125" s="6"/>
      <c r="N125" s="33"/>
      <c r="O125" s="33"/>
      <c r="P125" s="33"/>
      <c r="Q125" s="33"/>
      <c r="R125" s="33"/>
      <c r="S125" s="33"/>
      <c r="T125" s="33"/>
      <c r="U125" s="33"/>
      <c r="V125" s="33"/>
      <c r="W125" s="71"/>
      <c r="AA125" s="33"/>
      <c r="AB125" s="33"/>
      <c r="AC125" s="33"/>
      <c r="AD125" s="33"/>
      <c r="AE125" s="33"/>
      <c r="AF125" s="33"/>
      <c r="AG125" s="33"/>
      <c r="AH125" s="33"/>
      <c r="AI125" s="33"/>
      <c r="AJ125" s="71"/>
    </row>
    <row r="126" spans="2:36" ht="12.75">
      <c r="B126" t="s">
        <v>150</v>
      </c>
      <c r="C126" s="290" t="s">
        <v>364</v>
      </c>
      <c r="D126" s="291"/>
      <c r="E126" s="333"/>
      <c r="F126" s="291"/>
      <c r="G126" s="317"/>
      <c r="H126" s="281"/>
      <c r="I126" s="286"/>
      <c r="J126" s="305"/>
      <c r="L126" s="6"/>
      <c r="M126" s="6"/>
      <c r="N126" s="33"/>
      <c r="O126" s="33"/>
      <c r="P126" s="33"/>
      <c r="Q126" s="33"/>
      <c r="R126" s="33"/>
      <c r="S126" s="33"/>
      <c r="T126" s="33"/>
      <c r="U126" s="33"/>
      <c r="V126" s="33"/>
      <c r="W126" s="71"/>
      <c r="AA126" s="33"/>
      <c r="AB126" s="33"/>
      <c r="AC126" s="33"/>
      <c r="AD126" s="33"/>
      <c r="AE126" s="33"/>
      <c r="AF126" s="33"/>
      <c r="AG126" s="33"/>
      <c r="AH126" s="33"/>
      <c r="AI126" s="33"/>
      <c r="AJ126" s="71"/>
    </row>
    <row r="127" spans="3:36" ht="12.75">
      <c r="C127" s="290"/>
      <c r="D127" s="291"/>
      <c r="E127" s="333"/>
      <c r="F127" s="291"/>
      <c r="G127" s="317"/>
      <c r="H127" s="281"/>
      <c r="I127" s="286"/>
      <c r="J127" s="305"/>
      <c r="K127" s="4"/>
      <c r="L127" s="6"/>
      <c r="M127" s="6"/>
      <c r="N127" s="33"/>
      <c r="O127" s="33"/>
      <c r="P127" s="33"/>
      <c r="Q127" s="33"/>
      <c r="R127" s="33"/>
      <c r="S127" s="33"/>
      <c r="T127" s="33"/>
      <c r="U127" s="33"/>
      <c r="V127" s="33"/>
      <c r="W127" s="71"/>
      <c r="AA127" s="33"/>
      <c r="AB127" s="33"/>
      <c r="AC127" s="33"/>
      <c r="AD127" s="33"/>
      <c r="AE127" s="33"/>
      <c r="AF127" s="33"/>
      <c r="AG127" s="33"/>
      <c r="AH127" s="33"/>
      <c r="AI127" s="33"/>
      <c r="AJ127" s="71"/>
    </row>
    <row r="128" spans="3:36" ht="18">
      <c r="C128" s="321" t="s">
        <v>371</v>
      </c>
      <c r="D128" s="292"/>
      <c r="E128" s="334">
        <v>35.89</v>
      </c>
      <c r="F128" s="293"/>
      <c r="G128" s="316"/>
      <c r="H128" s="281"/>
      <c r="I128" s="286"/>
      <c r="J128" s="305">
        <f>E128*G128</f>
        <v>0</v>
      </c>
      <c r="K128" s="4"/>
      <c r="L128" s="6"/>
      <c r="M128" s="6"/>
      <c r="N128" s="33"/>
      <c r="O128" s="33"/>
      <c r="P128" s="33"/>
      <c r="Q128" s="33"/>
      <c r="R128" s="33"/>
      <c r="S128" s="33"/>
      <c r="T128" s="33"/>
      <c r="U128" s="33"/>
      <c r="V128" s="33"/>
      <c r="W128" s="71"/>
      <c r="AA128" s="33"/>
      <c r="AB128" s="33"/>
      <c r="AC128" s="33"/>
      <c r="AD128" s="33"/>
      <c r="AE128" s="33"/>
      <c r="AF128" s="33"/>
      <c r="AG128" s="33"/>
      <c r="AH128" s="33"/>
      <c r="AI128" s="33"/>
      <c r="AJ128" s="71"/>
    </row>
    <row r="129" spans="3:35" ht="12.75">
      <c r="C129" s="4"/>
      <c r="D129" s="4"/>
      <c r="E129" s="4"/>
      <c r="F129" s="4"/>
      <c r="G129" s="4"/>
      <c r="H129" s="4"/>
      <c r="I129" s="4"/>
      <c r="J129" s="4"/>
      <c r="K129" s="4"/>
      <c r="L129" s="6"/>
      <c r="M129" s="6"/>
      <c r="N129" s="33"/>
      <c r="O129" s="33"/>
      <c r="P129" s="33"/>
      <c r="Q129" s="33"/>
      <c r="R129" s="33"/>
      <c r="S129" s="33"/>
      <c r="T129" s="33"/>
      <c r="U129" s="33"/>
      <c r="V129" s="33"/>
      <c r="AA129" s="33"/>
      <c r="AB129" s="33"/>
      <c r="AC129" s="33"/>
      <c r="AD129" s="33"/>
      <c r="AE129" s="33"/>
      <c r="AF129" s="33"/>
      <c r="AG129" s="33"/>
      <c r="AH129" s="33"/>
      <c r="AI129" s="33"/>
    </row>
    <row r="130" spans="2:35" ht="12.75">
      <c r="B130" t="s">
        <v>151</v>
      </c>
      <c r="C130" s="34" t="s">
        <v>275</v>
      </c>
      <c r="D130" s="7"/>
      <c r="E130" s="7"/>
      <c r="F130" s="7"/>
      <c r="G130" s="7"/>
      <c r="H130" s="7"/>
      <c r="I130" s="111"/>
      <c r="J130" s="111"/>
      <c r="K130" s="111"/>
      <c r="L130" s="6"/>
      <c r="M130" s="6"/>
      <c r="N130" s="33"/>
      <c r="O130" s="33"/>
      <c r="P130" s="33"/>
      <c r="Q130" s="33"/>
      <c r="R130" s="33"/>
      <c r="S130" s="33"/>
      <c r="T130" s="33"/>
      <c r="U130" s="33"/>
      <c r="V130" s="33"/>
      <c r="AA130" s="33"/>
      <c r="AB130" s="33"/>
      <c r="AC130" s="33"/>
      <c r="AD130" s="33"/>
      <c r="AE130" s="33"/>
      <c r="AF130" s="33"/>
      <c r="AG130" s="33"/>
      <c r="AH130" s="33"/>
      <c r="AI130" s="33"/>
    </row>
    <row r="131" spans="3:35" ht="12.75">
      <c r="C131" s="34" t="s">
        <v>276</v>
      </c>
      <c r="D131" s="7"/>
      <c r="E131" s="7"/>
      <c r="F131" s="7"/>
      <c r="G131" s="7"/>
      <c r="H131" s="7"/>
      <c r="I131" s="7"/>
      <c r="J131" s="111"/>
      <c r="K131" s="111"/>
      <c r="L131" s="6"/>
      <c r="M131" s="6"/>
      <c r="N131" s="33"/>
      <c r="O131" s="33"/>
      <c r="P131" s="33"/>
      <c r="Q131" s="33"/>
      <c r="R131" s="33"/>
      <c r="S131" s="33"/>
      <c r="T131" s="33"/>
      <c r="U131" s="33"/>
      <c r="V131" s="33"/>
      <c r="AA131" s="33"/>
      <c r="AB131" s="33"/>
      <c r="AC131" s="33"/>
      <c r="AD131" s="33"/>
      <c r="AE131" s="33"/>
      <c r="AF131" s="33"/>
      <c r="AG131" s="33"/>
      <c r="AH131" s="33"/>
      <c r="AI131" s="33"/>
    </row>
    <row r="132" spans="3:36" ht="12.75">
      <c r="C132" s="6" t="s">
        <v>452</v>
      </c>
      <c r="D132" s="6"/>
      <c r="E132" s="48"/>
      <c r="F132" s="6"/>
      <c r="G132" s="6"/>
      <c r="H132" s="6"/>
      <c r="I132" s="6"/>
      <c r="J132" s="6"/>
      <c r="K132" s="111"/>
      <c r="L132" s="6"/>
      <c r="M132" s="136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</row>
    <row r="133" spans="3:36" ht="12.75">
      <c r="C133" s="6" t="s">
        <v>453</v>
      </c>
      <c r="D133" s="6"/>
      <c r="E133" s="48"/>
      <c r="F133" s="6"/>
      <c r="G133" s="6"/>
      <c r="H133" s="6"/>
      <c r="I133" s="6"/>
      <c r="J133" s="6"/>
      <c r="K133" s="111"/>
      <c r="L133" s="6"/>
      <c r="M133" s="136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</row>
    <row r="134" spans="3:36" ht="12.75">
      <c r="C134" s="6"/>
      <c r="D134" s="6"/>
      <c r="E134" s="48"/>
      <c r="F134" s="6"/>
      <c r="G134" s="6"/>
      <c r="H134" s="6"/>
      <c r="I134" s="6"/>
      <c r="J134" s="6"/>
      <c r="K134" s="111"/>
      <c r="L134" s="6"/>
      <c r="M134" s="136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</row>
    <row r="135" spans="3:36" ht="12.75">
      <c r="C135" s="6" t="s">
        <v>512</v>
      </c>
      <c r="D135" s="6"/>
      <c r="E135" s="48">
        <v>2</v>
      </c>
      <c r="F135" s="6"/>
      <c r="G135" s="6"/>
      <c r="H135" s="6"/>
      <c r="I135" s="6"/>
      <c r="J135" s="6">
        <f>E135*G135</f>
        <v>0</v>
      </c>
      <c r="K135" s="111"/>
      <c r="L135" s="6"/>
      <c r="M135" s="136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</row>
    <row r="136" spans="3:36" ht="12.75">
      <c r="C136" s="4"/>
      <c r="D136" s="4"/>
      <c r="E136" s="4"/>
      <c r="F136" s="4"/>
      <c r="G136" s="4"/>
      <c r="H136" s="4"/>
      <c r="I136" s="4"/>
      <c r="J136" s="4"/>
      <c r="L136" s="6"/>
      <c r="M136" s="136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</row>
    <row r="137" spans="2:36" ht="12.75">
      <c r="B137" t="s">
        <v>152</v>
      </c>
      <c r="C137" s="4" t="s">
        <v>514</v>
      </c>
      <c r="D137" s="4"/>
      <c r="E137" s="4"/>
      <c r="F137" s="4"/>
      <c r="G137" s="4"/>
      <c r="H137" s="4"/>
      <c r="I137" s="6"/>
      <c r="J137" s="6"/>
      <c r="L137" s="6"/>
      <c r="M137" s="136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</row>
    <row r="138" spans="3:35" ht="12.75">
      <c r="C138" s="4" t="s">
        <v>196</v>
      </c>
      <c r="D138" s="4"/>
      <c r="E138" s="4"/>
      <c r="F138" s="4"/>
      <c r="G138" s="4"/>
      <c r="H138" s="4"/>
      <c r="J138" s="6"/>
      <c r="L138" s="6"/>
      <c r="M138" s="136"/>
      <c r="N138" s="33"/>
      <c r="O138" s="33"/>
      <c r="P138" s="33"/>
      <c r="Q138" s="33"/>
      <c r="R138" s="33"/>
      <c r="S138" s="33"/>
      <c r="T138" s="33"/>
      <c r="U138" s="33"/>
      <c r="V138" s="33"/>
      <c r="AA138" s="33"/>
      <c r="AB138" s="33"/>
      <c r="AC138" s="33"/>
      <c r="AD138" s="33"/>
      <c r="AE138" s="33"/>
      <c r="AF138" s="33"/>
      <c r="AG138" s="33"/>
      <c r="AH138" s="33"/>
      <c r="AI138" s="33"/>
    </row>
    <row r="139" spans="3:36" ht="12.75">
      <c r="C139" s="4" t="s">
        <v>231</v>
      </c>
      <c r="D139" s="4"/>
      <c r="E139" s="4"/>
      <c r="F139" s="4"/>
      <c r="G139" s="4"/>
      <c r="H139" s="4"/>
      <c r="J139" s="6"/>
      <c r="L139" s="6"/>
      <c r="M139" s="136"/>
      <c r="N139" s="208"/>
      <c r="O139" s="208"/>
      <c r="P139" s="208"/>
      <c r="Q139" s="208"/>
      <c r="R139" s="208"/>
      <c r="S139" s="208"/>
      <c r="T139" s="33"/>
      <c r="U139" s="33"/>
      <c r="V139" s="33"/>
      <c r="W139" s="33"/>
      <c r="AA139" s="208"/>
      <c r="AB139" s="208"/>
      <c r="AC139" s="208"/>
      <c r="AD139" s="208"/>
      <c r="AE139" s="208"/>
      <c r="AF139" s="208"/>
      <c r="AG139" s="33"/>
      <c r="AH139" s="33"/>
      <c r="AI139" s="33"/>
      <c r="AJ139" s="33"/>
    </row>
    <row r="140" spans="3:36" ht="12.75">
      <c r="C140" s="4" t="s">
        <v>454</v>
      </c>
      <c r="D140" s="4"/>
      <c r="E140" s="4"/>
      <c r="F140" s="4"/>
      <c r="G140" s="4"/>
      <c r="H140" s="4"/>
      <c r="J140" s="6"/>
      <c r="L140" s="6"/>
      <c r="M140" s="142"/>
      <c r="N140" s="208"/>
      <c r="O140" s="208"/>
      <c r="P140" s="208"/>
      <c r="Q140" s="208"/>
      <c r="R140" s="208"/>
      <c r="S140" s="208"/>
      <c r="T140" s="33"/>
      <c r="U140" s="33"/>
      <c r="V140" s="33"/>
      <c r="W140" s="33"/>
      <c r="AA140" s="208"/>
      <c r="AB140" s="208"/>
      <c r="AC140" s="208"/>
      <c r="AD140" s="208"/>
      <c r="AE140" s="208"/>
      <c r="AF140" s="208"/>
      <c r="AG140" s="33"/>
      <c r="AH140" s="33"/>
      <c r="AI140" s="33"/>
      <c r="AJ140" s="33"/>
    </row>
    <row r="141" spans="3:36" ht="12.75">
      <c r="C141" s="4" t="s">
        <v>198</v>
      </c>
      <c r="D141" s="4"/>
      <c r="E141" s="4"/>
      <c r="F141" s="4"/>
      <c r="G141" s="4"/>
      <c r="H141" s="4"/>
      <c r="J141" s="6"/>
      <c r="L141" s="6"/>
      <c r="M141" s="142"/>
      <c r="N141" s="208"/>
      <c r="O141" s="209"/>
      <c r="P141" s="209"/>
      <c r="Q141" s="209"/>
      <c r="R141" s="209"/>
      <c r="S141" s="209"/>
      <c r="T141" s="33"/>
      <c r="U141" s="33"/>
      <c r="V141" s="33"/>
      <c r="W141" s="33"/>
      <c r="AA141" s="208"/>
      <c r="AB141" s="209"/>
      <c r="AC141" s="209"/>
      <c r="AD141" s="209"/>
      <c r="AE141" s="209"/>
      <c r="AF141" s="209"/>
      <c r="AG141" s="33"/>
      <c r="AH141" s="33"/>
      <c r="AI141" s="33"/>
      <c r="AJ141" s="33"/>
    </row>
    <row r="142" spans="3:36" ht="12.75">
      <c r="C142" s="4" t="s">
        <v>527</v>
      </c>
      <c r="D142" s="4"/>
      <c r="E142" s="4">
        <v>1</v>
      </c>
      <c r="F142" s="4"/>
      <c r="G142" s="4"/>
      <c r="H142" s="4"/>
      <c r="J142" s="6">
        <f>E142*G142</f>
        <v>0</v>
      </c>
      <c r="L142" s="6"/>
      <c r="M142" s="142"/>
      <c r="N142" s="210"/>
      <c r="O142" s="208"/>
      <c r="P142" s="208"/>
      <c r="Q142" s="208"/>
      <c r="R142" s="208"/>
      <c r="S142" s="208"/>
      <c r="T142" s="33"/>
      <c r="U142" s="33"/>
      <c r="V142" s="33"/>
      <c r="W142" s="33"/>
      <c r="AA142" s="210"/>
      <c r="AB142" s="208"/>
      <c r="AC142" s="208"/>
      <c r="AD142" s="208"/>
      <c r="AE142" s="208"/>
      <c r="AF142" s="208"/>
      <c r="AG142" s="33"/>
      <c r="AH142" s="33"/>
      <c r="AI142" s="33"/>
      <c r="AJ142" s="33"/>
    </row>
    <row r="143" spans="3:36" ht="12.75">
      <c r="C143" s="4" t="s">
        <v>154</v>
      </c>
      <c r="D143" s="4"/>
      <c r="E143" s="4">
        <v>1</v>
      </c>
      <c r="F143" s="4"/>
      <c r="G143" s="4"/>
      <c r="H143" s="4"/>
      <c r="J143" s="6">
        <f>E143*G143</f>
        <v>0</v>
      </c>
      <c r="L143" s="6"/>
      <c r="M143" s="142"/>
      <c r="N143" s="208"/>
      <c r="O143" s="198"/>
      <c r="P143" s="198"/>
      <c r="Q143" s="198"/>
      <c r="R143" s="198"/>
      <c r="S143" s="198"/>
      <c r="T143" s="198"/>
      <c r="U143" s="198"/>
      <c r="V143" s="33"/>
      <c r="W143" s="33"/>
      <c r="AA143" s="208"/>
      <c r="AB143" s="198"/>
      <c r="AC143" s="198"/>
      <c r="AD143" s="198"/>
      <c r="AE143" s="198"/>
      <c r="AF143" s="198"/>
      <c r="AG143" s="198"/>
      <c r="AH143" s="198"/>
      <c r="AI143" s="33"/>
      <c r="AJ143" s="33"/>
    </row>
    <row r="144" spans="3:36" ht="12.75">
      <c r="C144" s="4"/>
      <c r="D144" s="4"/>
      <c r="E144" s="4"/>
      <c r="F144" s="4"/>
      <c r="G144" s="4"/>
      <c r="H144" s="4"/>
      <c r="I144" s="4"/>
      <c r="J144" s="4"/>
      <c r="L144" s="6"/>
      <c r="M144" s="142"/>
      <c r="N144" s="33"/>
      <c r="O144" s="198"/>
      <c r="P144" s="198"/>
      <c r="Q144" s="198"/>
      <c r="R144" s="198"/>
      <c r="S144" s="198"/>
      <c r="T144" s="198"/>
      <c r="U144" s="198"/>
      <c r="V144" s="33"/>
      <c r="W144" s="33"/>
      <c r="AA144" s="33"/>
      <c r="AB144" s="198"/>
      <c r="AC144" s="198"/>
      <c r="AD144" s="198"/>
      <c r="AE144" s="198"/>
      <c r="AF144" s="198"/>
      <c r="AG144" s="198"/>
      <c r="AH144" s="198"/>
      <c r="AI144" s="33"/>
      <c r="AJ144" s="33"/>
    </row>
    <row r="145" spans="2:36" ht="13.5" thickBot="1">
      <c r="B145" s="343" t="s">
        <v>271</v>
      </c>
      <c r="C145" s="11"/>
      <c r="D145" s="11"/>
      <c r="E145" s="11"/>
      <c r="F145" s="11"/>
      <c r="G145" s="11"/>
      <c r="H145" s="11"/>
      <c r="I145" s="11"/>
      <c r="J145" s="11">
        <f>SUM(J21:J143)</f>
        <v>0</v>
      </c>
      <c r="L145" s="6"/>
      <c r="M145" s="142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</row>
    <row r="146" spans="12:36" ht="12.75">
      <c r="L146" s="6"/>
      <c r="M146" s="142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</row>
    <row r="147" spans="12:36" ht="12.75">
      <c r="L147" s="6"/>
      <c r="M147" s="142"/>
      <c r="U147" s="211"/>
      <c r="V147" s="211"/>
      <c r="W147" s="211"/>
      <c r="AH147" s="211"/>
      <c r="AI147" s="211"/>
      <c r="AJ147" s="211"/>
    </row>
    <row r="148" spans="12:36" ht="12.75">
      <c r="L148" s="6"/>
      <c r="M148" s="142"/>
      <c r="V148" s="211"/>
      <c r="W148" s="211"/>
      <c r="AI148" s="211"/>
      <c r="AJ148" s="211"/>
    </row>
    <row r="149" spans="12:36" ht="12.75">
      <c r="L149" s="6"/>
      <c r="M149" s="142"/>
      <c r="O149" s="33"/>
      <c r="P149" s="33"/>
      <c r="Q149" s="198"/>
      <c r="R149" s="33"/>
      <c r="S149" s="33"/>
      <c r="T149" s="33"/>
      <c r="U149" s="33"/>
      <c r="V149" s="33"/>
      <c r="W149" s="211"/>
      <c r="AB149" s="33"/>
      <c r="AC149" s="33"/>
      <c r="AD149" s="198"/>
      <c r="AE149" s="33"/>
      <c r="AF149" s="33"/>
      <c r="AG149" s="33"/>
      <c r="AH149" s="33"/>
      <c r="AI149" s="33"/>
      <c r="AJ149" s="211"/>
    </row>
    <row r="150" spans="12:36" ht="12.75">
      <c r="L150" s="6"/>
      <c r="M150" s="6"/>
      <c r="O150" s="33"/>
      <c r="P150" s="33"/>
      <c r="Q150" s="198"/>
      <c r="R150" s="33"/>
      <c r="S150" s="33"/>
      <c r="T150" s="33"/>
      <c r="U150" s="33"/>
      <c r="V150" s="33"/>
      <c r="W150" s="211"/>
      <c r="AB150" s="33"/>
      <c r="AC150" s="33"/>
      <c r="AD150" s="198"/>
      <c r="AE150" s="33"/>
      <c r="AF150" s="33"/>
      <c r="AG150" s="33"/>
      <c r="AH150" s="33"/>
      <c r="AI150" s="33"/>
      <c r="AJ150" s="211"/>
    </row>
    <row r="151" spans="12:36" ht="12.75">
      <c r="L151" s="6"/>
      <c r="M151" s="6"/>
      <c r="O151" s="33"/>
      <c r="P151" s="33"/>
      <c r="Q151" s="198"/>
      <c r="R151" s="33"/>
      <c r="S151" s="33"/>
      <c r="T151" s="33"/>
      <c r="U151" s="33"/>
      <c r="V151" s="33"/>
      <c r="W151" s="211"/>
      <c r="AB151" s="33"/>
      <c r="AC151" s="33"/>
      <c r="AD151" s="198"/>
      <c r="AE151" s="33"/>
      <c r="AF151" s="33"/>
      <c r="AG151" s="33"/>
      <c r="AH151" s="33"/>
      <c r="AI151" s="33"/>
      <c r="AJ151" s="211"/>
    </row>
    <row r="152" spans="12:36" ht="12.75">
      <c r="L152" s="6"/>
      <c r="M152" s="6"/>
      <c r="O152" s="33"/>
      <c r="P152" s="33"/>
      <c r="Q152" s="198"/>
      <c r="R152" s="33"/>
      <c r="S152" s="33"/>
      <c r="T152" s="33"/>
      <c r="U152" s="33"/>
      <c r="V152" s="33"/>
      <c r="W152" s="211"/>
      <c r="AB152" s="33"/>
      <c r="AC152" s="33"/>
      <c r="AD152" s="198"/>
      <c r="AE152" s="33"/>
      <c r="AF152" s="33"/>
      <c r="AG152" s="33"/>
      <c r="AH152" s="33"/>
      <c r="AI152" s="33"/>
      <c r="AJ152" s="211"/>
    </row>
    <row r="153" spans="12:35" ht="12.75">
      <c r="L153" s="6"/>
      <c r="M153" s="6"/>
      <c r="N153" s="33"/>
      <c r="O153" s="33"/>
      <c r="P153" s="33"/>
      <c r="Q153" s="33"/>
      <c r="R153" s="33"/>
      <c r="S153" s="33"/>
      <c r="T153" s="33"/>
      <c r="U153" s="33"/>
      <c r="V153" s="33"/>
      <c r="AA153" s="33"/>
      <c r="AB153" s="33"/>
      <c r="AC153" s="33"/>
      <c r="AD153" s="33"/>
      <c r="AE153" s="33"/>
      <c r="AF153" s="33"/>
      <c r="AG153" s="33"/>
      <c r="AH153" s="33"/>
      <c r="AI153" s="33"/>
    </row>
    <row r="154" spans="3:35" ht="12.75">
      <c r="C154" s="278"/>
      <c r="D154" s="329"/>
      <c r="E154" s="278"/>
      <c r="F154" s="314"/>
      <c r="G154" s="278"/>
      <c r="H154" s="278"/>
      <c r="I154" s="298"/>
      <c r="L154" s="6"/>
      <c r="M154" s="6"/>
      <c r="N154" s="33"/>
      <c r="O154" s="33"/>
      <c r="P154" s="33"/>
      <c r="Q154" s="33"/>
      <c r="R154" s="33"/>
      <c r="S154" s="33"/>
      <c r="T154" s="33"/>
      <c r="U154" s="33"/>
      <c r="V154" s="33"/>
      <c r="AA154" s="33"/>
      <c r="AB154" s="33"/>
      <c r="AC154" s="33"/>
      <c r="AD154" s="33"/>
      <c r="AE154" s="33"/>
      <c r="AF154" s="33"/>
      <c r="AG154" s="33"/>
      <c r="AH154" s="33"/>
      <c r="AI154" s="33"/>
    </row>
    <row r="155" spans="3:35" ht="12.75">
      <c r="C155" s="278"/>
      <c r="D155" s="329"/>
      <c r="E155" s="278"/>
      <c r="F155" s="314"/>
      <c r="G155" s="278"/>
      <c r="H155" s="278"/>
      <c r="I155" s="298"/>
      <c r="L155" s="6"/>
      <c r="M155" s="6"/>
      <c r="N155" s="33"/>
      <c r="O155" s="33"/>
      <c r="P155" s="33"/>
      <c r="Q155" s="33"/>
      <c r="R155" s="33"/>
      <c r="S155" s="33"/>
      <c r="T155" s="33"/>
      <c r="V155" s="33"/>
      <c r="AA155" s="33"/>
      <c r="AB155" s="33"/>
      <c r="AC155" s="33"/>
      <c r="AD155" s="33"/>
      <c r="AE155" s="33"/>
      <c r="AF155" s="33"/>
      <c r="AG155" s="33"/>
      <c r="AI155" s="33"/>
    </row>
    <row r="156" spans="3:35" ht="12.75">
      <c r="C156" s="278"/>
      <c r="D156" s="329"/>
      <c r="E156" s="278"/>
      <c r="F156" s="314"/>
      <c r="G156" s="278"/>
      <c r="H156" s="278"/>
      <c r="I156" s="298"/>
      <c r="L156" s="6"/>
      <c r="M156" s="116"/>
      <c r="N156" s="33"/>
      <c r="O156" s="33"/>
      <c r="P156" s="33"/>
      <c r="Q156" s="33"/>
      <c r="R156" s="33"/>
      <c r="S156" s="33"/>
      <c r="T156" s="33"/>
      <c r="V156" s="33"/>
      <c r="AA156" s="33"/>
      <c r="AB156" s="33"/>
      <c r="AC156" s="33"/>
      <c r="AD156" s="33"/>
      <c r="AE156" s="33"/>
      <c r="AF156" s="33"/>
      <c r="AG156" s="33"/>
      <c r="AI156" s="33"/>
    </row>
    <row r="157" spans="3:35" ht="12.75">
      <c r="C157" s="282"/>
      <c r="D157" s="330"/>
      <c r="E157" s="282"/>
      <c r="F157" s="315"/>
      <c r="G157" s="278"/>
      <c r="H157" s="278"/>
      <c r="I157" s="298"/>
      <c r="L157" s="6"/>
      <c r="M157" s="116"/>
      <c r="N157" s="33"/>
      <c r="O157" s="33"/>
      <c r="P157" s="33"/>
      <c r="Q157" s="33"/>
      <c r="R157" s="33"/>
      <c r="S157" s="33"/>
      <c r="T157" s="33"/>
      <c r="V157" s="33"/>
      <c r="AA157" s="33"/>
      <c r="AB157" s="33"/>
      <c r="AC157" s="33"/>
      <c r="AD157" s="33"/>
      <c r="AE157" s="33"/>
      <c r="AF157" s="33"/>
      <c r="AG157" s="33"/>
      <c r="AI157" s="33"/>
    </row>
    <row r="158" spans="3:35" ht="12.75">
      <c r="C158" s="282"/>
      <c r="D158" s="330"/>
      <c r="E158" s="282"/>
      <c r="F158" s="315"/>
      <c r="G158" s="278"/>
      <c r="H158" s="278"/>
      <c r="I158" s="298"/>
      <c r="L158" s="6"/>
      <c r="M158" s="116"/>
      <c r="N158" s="33"/>
      <c r="O158" s="33"/>
      <c r="P158" s="33"/>
      <c r="Q158" s="33"/>
      <c r="R158" s="33"/>
      <c r="S158" s="33"/>
      <c r="T158" s="33"/>
      <c r="V158" s="33"/>
      <c r="AA158" s="33"/>
      <c r="AB158" s="33"/>
      <c r="AC158" s="33"/>
      <c r="AD158" s="33"/>
      <c r="AE158" s="33"/>
      <c r="AF158" s="33"/>
      <c r="AG158" s="33"/>
      <c r="AI158" s="33"/>
    </row>
    <row r="159" spans="3:35" ht="12.75">
      <c r="C159" s="282"/>
      <c r="D159" s="330"/>
      <c r="E159" s="282"/>
      <c r="F159" s="315"/>
      <c r="G159" s="282"/>
      <c r="H159" s="282"/>
      <c r="I159" s="305"/>
      <c r="L159" s="6"/>
      <c r="M159" s="116"/>
      <c r="O159" s="33"/>
      <c r="P159" s="33"/>
      <c r="Q159" s="33"/>
      <c r="R159" s="33"/>
      <c r="S159" s="33"/>
      <c r="T159" s="33"/>
      <c r="V159" s="33"/>
      <c r="AB159" s="33"/>
      <c r="AC159" s="33"/>
      <c r="AD159" s="33"/>
      <c r="AE159" s="33"/>
      <c r="AF159" s="33"/>
      <c r="AG159" s="33"/>
      <c r="AI159" s="33"/>
    </row>
    <row r="160" spans="3:35" ht="12.75">
      <c r="C160" s="278"/>
      <c r="D160" s="324"/>
      <c r="E160" s="278"/>
      <c r="F160" s="314"/>
      <c r="G160" s="278"/>
      <c r="H160" s="278"/>
      <c r="I160" s="298"/>
      <c r="L160" s="6"/>
      <c r="M160" s="116"/>
      <c r="O160" s="33"/>
      <c r="P160" s="33"/>
      <c r="Q160" s="33"/>
      <c r="R160" s="33"/>
      <c r="S160" s="33"/>
      <c r="T160" s="33"/>
      <c r="V160" s="33"/>
      <c r="AB160" s="33"/>
      <c r="AC160" s="33"/>
      <c r="AD160" s="33"/>
      <c r="AE160" s="33"/>
      <c r="AF160" s="33"/>
      <c r="AG160" s="33"/>
      <c r="AI160" s="33"/>
    </row>
    <row r="161" spans="3:35" ht="12.75">
      <c r="C161" s="278"/>
      <c r="D161" s="329"/>
      <c r="E161" s="278"/>
      <c r="F161" s="314"/>
      <c r="G161" s="278"/>
      <c r="H161" s="278"/>
      <c r="I161" s="298"/>
      <c r="L161" s="6"/>
      <c r="M161" s="116"/>
      <c r="N161" s="33"/>
      <c r="O161" s="33"/>
      <c r="P161" s="33"/>
      <c r="Q161" s="33"/>
      <c r="R161" s="33"/>
      <c r="S161" s="33"/>
      <c r="T161" s="33"/>
      <c r="U161" s="33"/>
      <c r="V161" s="33"/>
      <c r="AA161" s="33"/>
      <c r="AB161" s="33"/>
      <c r="AC161" s="33"/>
      <c r="AD161" s="33"/>
      <c r="AE161" s="33"/>
      <c r="AF161" s="33"/>
      <c r="AG161" s="33"/>
      <c r="AH161" s="33"/>
      <c r="AI161" s="33"/>
    </row>
    <row r="162" spans="3:35" ht="12.75">
      <c r="C162" s="286"/>
      <c r="D162" s="331"/>
      <c r="E162" s="286"/>
      <c r="F162" s="316"/>
      <c r="G162" s="281"/>
      <c r="H162" s="281"/>
      <c r="I162" s="305"/>
      <c r="L162" s="6"/>
      <c r="M162" s="116"/>
      <c r="N162" s="71"/>
      <c r="O162" s="71"/>
      <c r="P162" s="71"/>
      <c r="Q162" s="71"/>
      <c r="R162" s="71"/>
      <c r="S162" s="71"/>
      <c r="T162" s="71"/>
      <c r="U162" s="71"/>
      <c r="V162" s="71"/>
      <c r="AA162" s="71"/>
      <c r="AB162" s="71"/>
      <c r="AC162" s="71"/>
      <c r="AD162" s="71"/>
      <c r="AE162" s="71"/>
      <c r="AF162" s="71"/>
      <c r="AG162" s="71"/>
      <c r="AH162" s="71"/>
      <c r="AI162" s="71"/>
    </row>
    <row r="163" spans="4:13" ht="12.75">
      <c r="D163" s="324"/>
      <c r="F163" s="110"/>
      <c r="I163" s="304"/>
      <c r="L163" s="6"/>
      <c r="M163" s="116"/>
    </row>
    <row r="164" spans="3:13" ht="12.75">
      <c r="C164" s="286"/>
      <c r="D164" s="331"/>
      <c r="E164" s="286"/>
      <c r="F164" s="316"/>
      <c r="G164" s="281"/>
      <c r="H164" s="281"/>
      <c r="I164" s="305"/>
      <c r="L164" s="6"/>
      <c r="M164" s="116"/>
    </row>
    <row r="165" spans="3:13" ht="12.75">
      <c r="C165" s="288"/>
      <c r="D165" s="332"/>
      <c r="E165" s="289"/>
      <c r="F165" s="297"/>
      <c r="G165" s="281"/>
      <c r="H165" s="281"/>
      <c r="I165" s="305"/>
      <c r="L165" s="6"/>
      <c r="M165" s="116"/>
    </row>
    <row r="166" spans="3:13" ht="12.75">
      <c r="C166" s="288"/>
      <c r="D166" s="332"/>
      <c r="E166" s="289"/>
      <c r="F166" s="297"/>
      <c r="G166" s="281"/>
      <c r="H166" s="281"/>
      <c r="I166" s="305"/>
      <c r="L166" s="6"/>
      <c r="M166" s="116"/>
    </row>
    <row r="167" spans="3:13" ht="12.75">
      <c r="C167" s="291"/>
      <c r="D167" s="333"/>
      <c r="E167" s="291"/>
      <c r="F167" s="317"/>
      <c r="G167" s="281"/>
      <c r="H167" s="281"/>
      <c r="I167" s="305"/>
      <c r="L167" s="6"/>
      <c r="M167" s="116"/>
    </row>
    <row r="168" spans="3:13" ht="12.75">
      <c r="C168" s="291"/>
      <c r="D168" s="333"/>
      <c r="E168" s="291"/>
      <c r="F168" s="317"/>
      <c r="G168" s="281"/>
      <c r="H168" s="281"/>
      <c r="I168" s="305"/>
      <c r="L168" s="6"/>
      <c r="M168" s="9"/>
    </row>
    <row r="169" spans="3:13" ht="12.75">
      <c r="C169" s="291"/>
      <c r="D169" s="333"/>
      <c r="E169" s="291"/>
      <c r="F169" s="317"/>
      <c r="G169" s="281"/>
      <c r="H169" s="281"/>
      <c r="I169" s="305"/>
      <c r="L169" s="6"/>
      <c r="M169" s="6"/>
    </row>
    <row r="170" spans="3:13" ht="12.75">
      <c r="C170" s="291"/>
      <c r="D170" s="333"/>
      <c r="E170" s="291"/>
      <c r="F170" s="317"/>
      <c r="G170" s="281"/>
      <c r="H170" s="281"/>
      <c r="I170" s="305"/>
      <c r="L170" s="6"/>
      <c r="M170" s="6"/>
    </row>
    <row r="171" spans="3:13" ht="12.75">
      <c r="C171" s="292"/>
      <c r="D171" s="334"/>
      <c r="E171" s="289"/>
      <c r="F171" s="297"/>
      <c r="G171" s="281"/>
      <c r="H171" s="281"/>
      <c r="I171" s="305"/>
      <c r="L171" s="6"/>
      <c r="M171" s="161"/>
    </row>
    <row r="172" spans="3:13" ht="12.75">
      <c r="C172" s="292"/>
      <c r="D172" s="334"/>
      <c r="E172" s="289"/>
      <c r="F172" s="297"/>
      <c r="G172" s="281"/>
      <c r="H172" s="281"/>
      <c r="I172" s="305"/>
      <c r="L172" s="6"/>
      <c r="M172" s="161"/>
    </row>
    <row r="173" spans="3:13" ht="12.75">
      <c r="C173" s="291"/>
      <c r="D173" s="333"/>
      <c r="E173" s="291"/>
      <c r="F173" s="317"/>
      <c r="G173" s="281"/>
      <c r="H173" s="286"/>
      <c r="I173" s="305"/>
      <c r="L173" s="6"/>
      <c r="M173" s="161"/>
    </row>
    <row r="174" spans="3:13" ht="12.75">
      <c r="C174" s="291"/>
      <c r="D174" s="333"/>
      <c r="E174" s="291"/>
      <c r="F174" s="317"/>
      <c r="G174" s="281"/>
      <c r="H174" s="286"/>
      <c r="I174" s="305"/>
      <c r="L174" s="6"/>
      <c r="M174" s="161"/>
    </row>
    <row r="175" spans="3:13" ht="12.75">
      <c r="C175" s="292"/>
      <c r="D175" s="334"/>
      <c r="E175" s="293"/>
      <c r="F175" s="316"/>
      <c r="G175" s="281"/>
      <c r="H175" s="286"/>
      <c r="I175" s="305"/>
      <c r="L175" s="6"/>
      <c r="M175" s="161"/>
    </row>
    <row r="176" spans="12:13" ht="12.75">
      <c r="L176" s="6"/>
      <c r="M176" s="161"/>
    </row>
    <row r="177" spans="12:13" ht="12.75">
      <c r="L177" s="6"/>
      <c r="M177" s="161"/>
    </row>
    <row r="178" spans="12:13" ht="12.75">
      <c r="L178" s="6"/>
      <c r="M178" s="161"/>
    </row>
    <row r="179" spans="12:13" ht="12.75">
      <c r="L179" s="6"/>
      <c r="M179" s="161"/>
    </row>
    <row r="180" spans="12:13" ht="12.75">
      <c r="L180" s="6"/>
      <c r="M180" s="161"/>
    </row>
    <row r="181" spans="12:13" ht="12.75">
      <c r="L181" s="6"/>
      <c r="M181" s="6"/>
    </row>
    <row r="182" spans="12:13" ht="12.75">
      <c r="L182" s="6"/>
      <c r="M182" s="6"/>
    </row>
    <row r="183" spans="12:13" ht="12.75">
      <c r="L183" s="6"/>
      <c r="M183" s="6"/>
    </row>
    <row r="184" spans="12:13" ht="12.75">
      <c r="L184" s="6"/>
      <c r="M184" s="6"/>
    </row>
    <row r="185" spans="12:13" ht="12.75">
      <c r="L185" s="6"/>
      <c r="M185" s="6"/>
    </row>
    <row r="186" spans="12:13" ht="12.75">
      <c r="L186" s="6"/>
      <c r="M186" s="6"/>
    </row>
    <row r="187" spans="12:13" ht="12.75">
      <c r="L187" s="6"/>
      <c r="M187" s="6"/>
    </row>
    <row r="188" spans="12:13" ht="12.75">
      <c r="L188" s="6"/>
      <c r="M188" s="6"/>
    </row>
    <row r="189" spans="12:13" ht="12.75">
      <c r="L189" s="6"/>
      <c r="M189" s="116"/>
    </row>
    <row r="190" spans="12:13" ht="12.75">
      <c r="L190" s="6"/>
      <c r="M190" s="116"/>
    </row>
    <row r="191" spans="12:13" ht="12.75">
      <c r="L191" s="6"/>
      <c r="M191" s="116"/>
    </row>
    <row r="192" spans="12:13" ht="12.75">
      <c r="L192" s="6"/>
      <c r="M192" s="116"/>
    </row>
    <row r="193" spans="12:13" ht="12.75">
      <c r="L193" s="4"/>
      <c r="M193" s="116"/>
    </row>
    <row r="194" spans="12:13" ht="12.75">
      <c r="L194" s="4"/>
      <c r="M194" s="116"/>
    </row>
    <row r="195" spans="12:13" ht="12.75">
      <c r="L195" s="4"/>
      <c r="M195" s="116"/>
    </row>
    <row r="196" spans="12:13" ht="12.75">
      <c r="L196" s="4"/>
      <c r="M196" s="116"/>
    </row>
    <row r="197" spans="12:13" ht="12.75">
      <c r="L197" s="8"/>
      <c r="M197" s="116"/>
    </row>
    <row r="198" spans="12:13" ht="12.75">
      <c r="L198" s="42"/>
      <c r="M198" s="116"/>
    </row>
    <row r="199" ht="12.75">
      <c r="M199" s="116"/>
    </row>
    <row r="200" ht="12.75">
      <c r="M200" s="116"/>
    </row>
    <row r="201" spans="12:13" ht="12.75">
      <c r="L201" s="6"/>
      <c r="M201" s="9"/>
    </row>
    <row r="202" spans="12:13" ht="12.75">
      <c r="L202" s="6"/>
      <c r="M202" s="6"/>
    </row>
    <row r="203" spans="12:13" ht="12.75">
      <c r="L203" s="6"/>
      <c r="M203" s="6"/>
    </row>
    <row r="204" spans="12:13" ht="12.75">
      <c r="L204" s="6"/>
      <c r="M204" s="6"/>
    </row>
    <row r="205" spans="12:13" ht="12.75">
      <c r="L205" s="6"/>
      <c r="M205" s="6"/>
    </row>
    <row r="206" spans="12:13" ht="12.75">
      <c r="L206" s="6"/>
      <c r="M206" s="6"/>
    </row>
    <row r="207" spans="12:13" ht="12.75">
      <c r="L207" s="6"/>
      <c r="M207" s="6"/>
    </row>
    <row r="208" spans="12:13" ht="12.75">
      <c r="L208" s="6"/>
      <c r="M208" s="6"/>
    </row>
    <row r="209" spans="12:13" ht="12.75">
      <c r="L209" s="6"/>
      <c r="M209" s="6"/>
    </row>
    <row r="210" spans="12:13" ht="12.75">
      <c r="L210" s="6"/>
      <c r="M210" s="4"/>
    </row>
    <row r="211" spans="12:13" ht="12.75">
      <c r="L211" s="6"/>
      <c r="M211" s="4"/>
    </row>
    <row r="212" spans="12:13" ht="12.75">
      <c r="L212" s="6"/>
      <c r="M212" s="4"/>
    </row>
    <row r="213" spans="12:13" ht="12.75">
      <c r="L213" s="6"/>
      <c r="M213" s="4"/>
    </row>
    <row r="214" spans="12:13" ht="12.75">
      <c r="L214" s="6"/>
      <c r="M214" s="8"/>
    </row>
    <row r="215" spans="12:13" ht="12.75">
      <c r="L215" s="6"/>
      <c r="M215" s="4"/>
    </row>
    <row r="216" spans="12:13" ht="12.75">
      <c r="L216" s="6"/>
      <c r="M216" s="7"/>
    </row>
    <row r="217" spans="12:13" ht="12.75">
      <c r="L217" s="6"/>
      <c r="M217" s="7"/>
    </row>
    <row r="218" spans="12:13" ht="12.75">
      <c r="L218" s="6"/>
      <c r="M218" s="6"/>
    </row>
    <row r="219" spans="12:13" ht="12.75">
      <c r="L219" s="6"/>
      <c r="M219" s="6"/>
    </row>
    <row r="220" spans="12:13" ht="12.75">
      <c r="L220" s="6"/>
      <c r="M220" s="6"/>
    </row>
    <row r="221" spans="12:13" ht="12.75">
      <c r="L221" s="6"/>
      <c r="M221" s="6"/>
    </row>
    <row r="222" spans="12:13" ht="12.75">
      <c r="L222" s="6"/>
      <c r="M222" s="6"/>
    </row>
    <row r="223" spans="12:13" ht="12.75">
      <c r="L223" s="6"/>
      <c r="M223" s="6"/>
    </row>
    <row r="224" spans="12:13" ht="12.75">
      <c r="L224" s="6"/>
      <c r="M224" s="6"/>
    </row>
    <row r="225" spans="12:13" ht="12.75">
      <c r="L225" s="6"/>
      <c r="M225" s="6"/>
    </row>
    <row r="226" spans="12:13" ht="12.75">
      <c r="L226" s="6"/>
      <c r="M226" s="6"/>
    </row>
    <row r="227" spans="12:13" ht="12.75">
      <c r="L227" s="6"/>
      <c r="M227" s="6"/>
    </row>
    <row r="228" spans="12:13" ht="12.75">
      <c r="L228" s="6"/>
      <c r="M228" s="6"/>
    </row>
    <row r="229" spans="12:13" ht="12.75">
      <c r="L229" s="6"/>
      <c r="M229" s="6"/>
    </row>
    <row r="230" spans="12:13" ht="12.75">
      <c r="L230" s="6"/>
      <c r="M230" s="6"/>
    </row>
    <row r="231" spans="12:13" ht="12.75">
      <c r="L231" s="6"/>
      <c r="M231" s="6"/>
    </row>
    <row r="232" spans="12:13" ht="12.75">
      <c r="L232" s="6"/>
      <c r="M232" s="6"/>
    </row>
    <row r="233" spans="12:13" ht="12.75">
      <c r="L233" s="6"/>
      <c r="M233" s="6"/>
    </row>
    <row r="234" spans="12:13" ht="12.75">
      <c r="L234" s="6"/>
      <c r="M234" s="6"/>
    </row>
    <row r="235" spans="12:13" ht="12.75">
      <c r="L235" s="6"/>
      <c r="M235" s="6"/>
    </row>
    <row r="236" spans="12:13" ht="12.75">
      <c r="L236" s="6"/>
      <c r="M236" s="6"/>
    </row>
    <row r="237" spans="12:13" ht="12.75">
      <c r="L237" s="6"/>
      <c r="M237" s="6"/>
    </row>
    <row r="238" spans="12:13" ht="12.75">
      <c r="L238" s="6"/>
      <c r="M238" s="6"/>
    </row>
    <row r="239" spans="12:13" ht="12.75">
      <c r="L239" s="6"/>
      <c r="M239" s="6"/>
    </row>
    <row r="240" spans="12:13" ht="12.75">
      <c r="L240" s="6"/>
      <c r="M240" s="6"/>
    </row>
    <row r="241" spans="12:13" ht="12.75">
      <c r="L241" s="6"/>
      <c r="M241" s="6"/>
    </row>
    <row r="242" spans="12:13" ht="12.75">
      <c r="L242" s="6"/>
      <c r="M242" s="6"/>
    </row>
    <row r="243" spans="12:13" ht="12.75">
      <c r="L243" s="6"/>
      <c r="M243" s="6"/>
    </row>
    <row r="244" spans="12:13" ht="12.75">
      <c r="L244" s="6"/>
      <c r="M244" s="6"/>
    </row>
    <row r="245" spans="12:13" ht="12.75">
      <c r="L245" s="6"/>
      <c r="M245" s="6"/>
    </row>
    <row r="246" spans="12:13" ht="12.75">
      <c r="L246" s="6"/>
      <c r="M246" s="6"/>
    </row>
    <row r="247" spans="12:13" ht="12.75">
      <c r="L247" s="6"/>
      <c r="M247" s="6"/>
    </row>
    <row r="248" spans="12:13" ht="12.75">
      <c r="L248" s="6"/>
      <c r="M248" s="6"/>
    </row>
    <row r="249" spans="12:13" ht="12.75">
      <c r="L249" s="6"/>
      <c r="M249" s="6"/>
    </row>
    <row r="250" spans="12:13" ht="12.75">
      <c r="L250" s="43"/>
      <c r="M250" s="6"/>
    </row>
    <row r="251" spans="12:13" ht="12.75">
      <c r="L251" s="7"/>
      <c r="M251" s="6"/>
    </row>
    <row r="252" spans="12:13" ht="12.75">
      <c r="L252" s="7"/>
      <c r="M252" s="6"/>
    </row>
    <row r="253" spans="12:13" ht="12.75">
      <c r="L253" s="7"/>
      <c r="M253" s="6"/>
    </row>
    <row r="254" spans="12:13" ht="12.75">
      <c r="L254" s="7"/>
      <c r="M254" s="6"/>
    </row>
    <row r="255" spans="12:13" ht="12.75">
      <c r="L255" s="7"/>
      <c r="M255" s="6"/>
    </row>
    <row r="256" spans="12:13" ht="12.75">
      <c r="L256" s="7"/>
      <c r="M256" s="6"/>
    </row>
    <row r="257" spans="12:13" ht="12.75">
      <c r="L257" s="7"/>
      <c r="M257" s="6"/>
    </row>
    <row r="258" spans="12:13" ht="12.75">
      <c r="L258" s="7"/>
      <c r="M258" s="6"/>
    </row>
    <row r="259" spans="12:13" ht="12.75">
      <c r="L259" s="7"/>
      <c r="M259" s="6"/>
    </row>
    <row r="260" spans="12:13" ht="12.75">
      <c r="L260" s="7"/>
      <c r="M260" s="6"/>
    </row>
    <row r="261" spans="12:13" ht="12.75">
      <c r="L261" s="7"/>
      <c r="M261" s="6"/>
    </row>
    <row r="262" spans="12:13" ht="12.75">
      <c r="L262" s="7"/>
      <c r="M262" s="6"/>
    </row>
    <row r="263" spans="12:13" ht="12.75">
      <c r="L263" s="7"/>
      <c r="M263" s="6"/>
    </row>
    <row r="264" spans="12:13" ht="12.75">
      <c r="L264" s="7"/>
      <c r="M264" s="6"/>
    </row>
    <row r="265" spans="12:13" ht="12.75">
      <c r="L265" s="7"/>
      <c r="M265" s="6"/>
    </row>
    <row r="266" spans="12:13" ht="12.75">
      <c r="L266" s="7"/>
      <c r="M266" s="6"/>
    </row>
    <row r="267" spans="12:13" ht="12.75">
      <c r="L267" s="7"/>
      <c r="M267" s="6"/>
    </row>
    <row r="268" spans="12:13" ht="12.75">
      <c r="L268" s="7"/>
      <c r="M268" s="7"/>
    </row>
    <row r="269" spans="12:13" ht="12.75">
      <c r="L269" s="7"/>
      <c r="M269" s="7"/>
    </row>
    <row r="270" spans="12:13" ht="12.75">
      <c r="L270" s="7"/>
      <c r="M270" s="7"/>
    </row>
    <row r="271" spans="12:13" ht="12.75">
      <c r="L271" s="7"/>
      <c r="M271" s="7"/>
    </row>
    <row r="272" spans="12:13" ht="12.75">
      <c r="L272" s="7"/>
      <c r="M272" s="20"/>
    </row>
    <row r="273" spans="12:13" ht="12.75">
      <c r="L273" s="7"/>
      <c r="M273" s="7"/>
    </row>
    <row r="274" spans="12:13" ht="12.75">
      <c r="L274" s="7"/>
      <c r="M274" s="7"/>
    </row>
    <row r="275" spans="12:13" ht="12.75">
      <c r="L275" s="7"/>
      <c r="M275" s="7"/>
    </row>
    <row r="276" spans="12:13" ht="12.75">
      <c r="L276" s="7"/>
      <c r="M276" s="7"/>
    </row>
    <row r="277" spans="12:13" ht="12.75">
      <c r="L277" s="7"/>
      <c r="M277" s="7"/>
    </row>
    <row r="278" spans="12:13" ht="12.75">
      <c r="L278" s="7"/>
      <c r="M278" s="7"/>
    </row>
    <row r="279" spans="12:13" ht="12.75">
      <c r="L279" s="7"/>
      <c r="M279" s="7"/>
    </row>
    <row r="280" spans="12:13" ht="12.75">
      <c r="L280" s="7"/>
      <c r="M280" s="7"/>
    </row>
    <row r="281" spans="12:13" ht="12.75">
      <c r="L281" s="7"/>
      <c r="M281" s="7"/>
    </row>
    <row r="282" spans="12:13" ht="12.75">
      <c r="L282" s="7"/>
      <c r="M282" s="7"/>
    </row>
    <row r="283" spans="12:13" ht="12.75">
      <c r="L283" s="7"/>
      <c r="M283" s="7"/>
    </row>
    <row r="284" spans="12:13" ht="12.75">
      <c r="L284" s="7"/>
      <c r="M284" s="7"/>
    </row>
    <row r="285" spans="12:13" ht="12.75">
      <c r="L285" s="7"/>
      <c r="M285" s="7"/>
    </row>
    <row r="286" spans="12:13" ht="12.75">
      <c r="L286" s="7"/>
      <c r="M286" s="7"/>
    </row>
    <row r="287" spans="12:13" ht="12.75">
      <c r="L287" s="7"/>
      <c r="M287" s="7"/>
    </row>
    <row r="288" spans="12:13" ht="12.75">
      <c r="L288" s="7"/>
      <c r="M288" s="7"/>
    </row>
    <row r="289" spans="12:13" ht="12.75">
      <c r="L289" s="7"/>
      <c r="M289" s="7"/>
    </row>
    <row r="290" spans="12:13" ht="12.75">
      <c r="L290" s="7"/>
      <c r="M290" s="7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ht="12.75">
      <c r="M301" s="7"/>
    </row>
    <row r="302" ht="12.75">
      <c r="M302" s="7"/>
    </row>
    <row r="303" ht="12.75">
      <c r="M303" s="7"/>
    </row>
    <row r="304" ht="12.75">
      <c r="M304" s="7"/>
    </row>
    <row r="305" ht="12.75">
      <c r="M305" s="7"/>
    </row>
    <row r="306" ht="12.75">
      <c r="M306" s="7"/>
    </row>
    <row r="307" ht="12.75">
      <c r="M307" s="7"/>
    </row>
    <row r="308" ht="12.75">
      <c r="M308" s="7"/>
    </row>
    <row r="309" ht="12.75">
      <c r="M309" s="7"/>
    </row>
    <row r="310" ht="12.75">
      <c r="M310" s="7"/>
    </row>
    <row r="311" ht="12.75">
      <c r="M311" s="7"/>
    </row>
    <row r="312" ht="12.75">
      <c r="M312" s="7"/>
    </row>
    <row r="313" ht="12.75">
      <c r="M313" s="7"/>
    </row>
    <row r="314" ht="12.75">
      <c r="M314" s="7"/>
    </row>
    <row r="315" ht="12.75">
      <c r="M315" s="7"/>
    </row>
    <row r="316" ht="12.75">
      <c r="M316" s="7"/>
    </row>
    <row r="317" ht="12.75">
      <c r="M317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74"/>
  <sheetViews>
    <sheetView zoomScale="140" zoomScaleNormal="140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125" style="3" customWidth="1"/>
    <col min="2" max="2" width="6.375" style="3" customWidth="1"/>
    <col min="3" max="4" width="9.00390625" style="3" customWidth="1"/>
    <col min="5" max="5" width="10.125" style="3" customWidth="1"/>
    <col min="6" max="6" width="7.125" style="3" customWidth="1"/>
    <col min="7" max="8" width="9.00390625" style="3" customWidth="1"/>
    <col min="9" max="9" width="6.25390625" style="3" customWidth="1"/>
    <col min="10" max="12" width="9.00390625" style="3" customWidth="1"/>
    <col min="13" max="13" width="9.00390625" style="34" customWidth="1"/>
    <col min="14" max="14" width="6.375" style="34" customWidth="1"/>
    <col min="15" max="16" width="9.00390625" style="34" customWidth="1"/>
    <col min="17" max="17" width="10.125" style="34" customWidth="1"/>
    <col min="18" max="18" width="7.125" style="34" customWidth="1"/>
    <col min="19" max="20" width="9.00390625" style="34" customWidth="1"/>
    <col min="21" max="21" width="6.25390625" style="34" customWidth="1"/>
    <col min="22" max="26" width="9.00390625" style="34" customWidth="1"/>
    <col min="27" max="27" width="6.375" style="34" customWidth="1"/>
    <col min="28" max="29" width="9.00390625" style="34" customWidth="1"/>
    <col min="30" max="30" width="10.125" style="34" customWidth="1"/>
    <col min="31" max="31" width="7.125" style="34" customWidth="1"/>
    <col min="32" max="33" width="9.00390625" style="34" customWidth="1"/>
    <col min="34" max="34" width="6.25390625" style="34" customWidth="1"/>
    <col min="35" max="36" width="9.00390625" style="34" customWidth="1"/>
    <col min="37" max="16384" width="9.00390625" style="3" customWidth="1"/>
  </cols>
  <sheetData>
    <row r="1" spans="1:36" ht="12.75">
      <c r="A1" s="4"/>
      <c r="B1" s="5" t="s">
        <v>11</v>
      </c>
      <c r="C1" s="5" t="s">
        <v>281</v>
      </c>
      <c r="D1" s="5"/>
      <c r="E1" s="5"/>
      <c r="F1" s="5"/>
      <c r="G1" s="5"/>
      <c r="H1" s="5"/>
      <c r="I1" s="5"/>
      <c r="J1" s="4"/>
      <c r="K1" s="4"/>
      <c r="L1" s="5"/>
      <c r="M1" s="71"/>
      <c r="N1" s="71"/>
      <c r="O1" s="71"/>
      <c r="P1" s="71"/>
      <c r="Q1" s="71"/>
      <c r="R1" s="71"/>
      <c r="S1" s="71"/>
      <c r="T1" s="71"/>
      <c r="U1" s="71"/>
      <c r="V1" s="33"/>
      <c r="W1" s="33"/>
      <c r="AA1" s="71"/>
      <c r="AB1" s="71"/>
      <c r="AC1" s="71"/>
      <c r="AD1" s="71"/>
      <c r="AE1" s="71"/>
      <c r="AF1" s="71"/>
      <c r="AG1" s="71"/>
      <c r="AH1" s="71"/>
      <c r="AI1" s="33"/>
      <c r="AJ1" s="33"/>
    </row>
    <row r="2" spans="1:36" ht="12.75">
      <c r="A2" s="4"/>
      <c r="B2" s="5"/>
      <c r="C2" s="5"/>
      <c r="D2" s="5"/>
      <c r="E2" s="5"/>
      <c r="F2" s="5"/>
      <c r="G2" s="5"/>
      <c r="H2" s="5"/>
      <c r="I2" s="5"/>
      <c r="J2" s="4"/>
      <c r="K2" s="4" t="s">
        <v>4</v>
      </c>
      <c r="N2" s="71"/>
      <c r="O2" s="71"/>
      <c r="P2" s="71"/>
      <c r="Q2" s="71"/>
      <c r="R2" s="71"/>
      <c r="S2" s="71"/>
      <c r="T2" s="71"/>
      <c r="U2" s="71"/>
      <c r="V2" s="33"/>
      <c r="W2" s="33"/>
      <c r="AA2" s="71"/>
      <c r="AB2" s="71"/>
      <c r="AC2" s="71"/>
      <c r="AD2" s="71"/>
      <c r="AE2" s="71"/>
      <c r="AF2" s="71"/>
      <c r="AG2" s="71"/>
      <c r="AH2" s="71"/>
      <c r="AI2" s="33"/>
      <c r="AJ2" s="33"/>
    </row>
    <row r="3" spans="1:36" ht="12.75">
      <c r="A3" s="4"/>
      <c r="B3" s="4"/>
      <c r="C3" s="6" t="s">
        <v>85</v>
      </c>
      <c r="D3" s="6"/>
      <c r="E3" s="6"/>
      <c r="F3" s="6"/>
      <c r="G3" s="6"/>
      <c r="H3" s="7"/>
      <c r="I3" s="18"/>
      <c r="K3" s="4" t="s">
        <v>5</v>
      </c>
      <c r="L3" s="5"/>
      <c r="M3" s="71"/>
      <c r="N3" s="33"/>
      <c r="O3" s="33"/>
      <c r="P3" s="33"/>
      <c r="Q3" s="33"/>
      <c r="R3" s="33"/>
      <c r="S3" s="33"/>
      <c r="U3" s="192"/>
      <c r="W3" s="33"/>
      <c r="AA3" s="33"/>
      <c r="AB3" s="33"/>
      <c r="AC3" s="33"/>
      <c r="AD3" s="33"/>
      <c r="AE3" s="33"/>
      <c r="AF3" s="33"/>
      <c r="AH3" s="192"/>
      <c r="AJ3" s="33"/>
    </row>
    <row r="4" spans="1:36" ht="12.75">
      <c r="A4" s="4"/>
      <c r="B4" s="4"/>
      <c r="C4" s="6" t="s">
        <v>86</v>
      </c>
      <c r="D4" s="6"/>
      <c r="E4" s="6"/>
      <c r="F4" s="6"/>
      <c r="G4" s="6"/>
      <c r="H4" s="7"/>
      <c r="I4" s="18"/>
      <c r="K4" s="8"/>
      <c r="L4" s="5"/>
      <c r="M4" s="71"/>
      <c r="N4" s="33"/>
      <c r="O4" s="33"/>
      <c r="P4" s="33"/>
      <c r="Q4" s="33"/>
      <c r="R4" s="33"/>
      <c r="S4" s="33"/>
      <c r="U4" s="192"/>
      <c r="W4" s="198"/>
      <c r="AA4" s="33"/>
      <c r="AB4" s="33"/>
      <c r="AC4" s="33"/>
      <c r="AD4" s="33"/>
      <c r="AE4" s="33"/>
      <c r="AF4" s="33"/>
      <c r="AH4" s="192"/>
      <c r="AJ4" s="198"/>
    </row>
    <row r="5" spans="1:36" ht="12.75">
      <c r="A5" s="4"/>
      <c r="B5" s="4"/>
      <c r="C5" s="6" t="s">
        <v>661</v>
      </c>
      <c r="D5" s="6"/>
      <c r="E5" s="6"/>
      <c r="F5" s="6"/>
      <c r="G5" s="6"/>
      <c r="H5" s="7"/>
      <c r="I5" s="18"/>
      <c r="K5" s="8"/>
      <c r="L5" s="4"/>
      <c r="M5" s="33"/>
      <c r="N5" s="33"/>
      <c r="O5" s="33"/>
      <c r="P5" s="33"/>
      <c r="Q5" s="33"/>
      <c r="R5" s="33"/>
      <c r="S5" s="33"/>
      <c r="U5" s="192"/>
      <c r="W5" s="198"/>
      <c r="AA5" s="33"/>
      <c r="AB5" s="33"/>
      <c r="AC5" s="33"/>
      <c r="AD5" s="33"/>
      <c r="AE5" s="33"/>
      <c r="AF5" s="33"/>
      <c r="AH5" s="192"/>
      <c r="AJ5" s="198"/>
    </row>
    <row r="6" spans="1:36" ht="12.75">
      <c r="A6" s="4"/>
      <c r="B6" s="4"/>
      <c r="C6" s="6" t="s">
        <v>561</v>
      </c>
      <c r="D6" s="6"/>
      <c r="E6" s="6"/>
      <c r="F6" s="6"/>
      <c r="G6" s="6"/>
      <c r="H6" s="7"/>
      <c r="I6" s="18"/>
      <c r="K6" s="8"/>
      <c r="L6" s="4"/>
      <c r="M6" s="33"/>
      <c r="N6" s="33"/>
      <c r="O6" s="33"/>
      <c r="P6" s="33"/>
      <c r="Q6" s="33"/>
      <c r="R6" s="33"/>
      <c r="S6" s="33"/>
      <c r="U6" s="192"/>
      <c r="W6" s="198"/>
      <c r="AA6" s="33"/>
      <c r="AB6" s="33"/>
      <c r="AC6" s="33"/>
      <c r="AD6" s="33"/>
      <c r="AE6" s="33"/>
      <c r="AF6" s="33"/>
      <c r="AH6" s="192"/>
      <c r="AJ6" s="198"/>
    </row>
    <row r="7" spans="1:36" ht="12.75">
      <c r="A7" s="6"/>
      <c r="B7" s="6"/>
      <c r="C7" s="6"/>
      <c r="D7" s="6"/>
      <c r="E7" s="6"/>
      <c r="F7" s="6"/>
      <c r="G7" s="6"/>
      <c r="H7" s="6"/>
      <c r="I7" s="6"/>
      <c r="J7" s="6"/>
      <c r="K7" s="4"/>
      <c r="L7" s="6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6" ht="12.75">
      <c r="A8" s="6"/>
      <c r="B8" s="9"/>
      <c r="C8" s="5" t="s">
        <v>34</v>
      </c>
      <c r="D8" s="5"/>
      <c r="E8" s="5"/>
      <c r="F8" s="5"/>
      <c r="G8" s="5"/>
      <c r="H8" s="4"/>
      <c r="I8" s="5"/>
      <c r="J8" s="71"/>
      <c r="K8" s="5"/>
      <c r="L8" s="6"/>
      <c r="M8" s="33"/>
      <c r="N8" s="71"/>
      <c r="O8" s="71"/>
      <c r="P8" s="71"/>
      <c r="Q8" s="71"/>
      <c r="R8" s="71"/>
      <c r="S8" s="71"/>
      <c r="T8" s="33"/>
      <c r="U8" s="71"/>
      <c r="V8" s="71"/>
      <c r="W8" s="71"/>
      <c r="AA8" s="71"/>
      <c r="AB8" s="71"/>
      <c r="AC8" s="71"/>
      <c r="AD8" s="71"/>
      <c r="AE8" s="71"/>
      <c r="AF8" s="71"/>
      <c r="AG8" s="33"/>
      <c r="AH8" s="71"/>
      <c r="AI8" s="71"/>
      <c r="AJ8" s="71"/>
    </row>
    <row r="9" spans="1:36" ht="12.75">
      <c r="A9" s="6"/>
      <c r="B9" s="9"/>
      <c r="C9" s="5" t="s">
        <v>35</v>
      </c>
      <c r="D9" s="5"/>
      <c r="E9" s="5"/>
      <c r="F9" s="5"/>
      <c r="G9" s="5"/>
      <c r="H9" s="4"/>
      <c r="I9" s="14"/>
      <c r="J9" s="71"/>
      <c r="K9" s="5"/>
      <c r="L9" s="6"/>
      <c r="M9" s="33"/>
      <c r="N9" s="71"/>
      <c r="O9" s="71"/>
      <c r="P9" s="71"/>
      <c r="Q9" s="71"/>
      <c r="R9" s="71"/>
      <c r="S9" s="71"/>
      <c r="T9" s="33"/>
      <c r="U9" s="97"/>
      <c r="V9" s="71"/>
      <c r="W9" s="71"/>
      <c r="AA9" s="71"/>
      <c r="AB9" s="71"/>
      <c r="AC9" s="71"/>
      <c r="AD9" s="71"/>
      <c r="AE9" s="71"/>
      <c r="AF9" s="71"/>
      <c r="AG9" s="33"/>
      <c r="AH9" s="97"/>
      <c r="AI9" s="71"/>
      <c r="AJ9" s="71"/>
    </row>
    <row r="10" spans="1:36" ht="12.75">
      <c r="A10" s="6"/>
      <c r="B10" s="9"/>
      <c r="C10" s="5" t="s">
        <v>36</v>
      </c>
      <c r="D10" s="5"/>
      <c r="E10" s="5"/>
      <c r="F10" s="5"/>
      <c r="G10" s="5"/>
      <c r="H10" s="4"/>
      <c r="I10" s="71"/>
      <c r="J10" s="71"/>
      <c r="K10" s="5"/>
      <c r="L10" s="6"/>
      <c r="M10" s="33"/>
      <c r="N10" s="71"/>
      <c r="O10" s="71"/>
      <c r="P10" s="71"/>
      <c r="Q10" s="71"/>
      <c r="R10" s="71"/>
      <c r="S10" s="71"/>
      <c r="T10" s="33"/>
      <c r="U10" s="71"/>
      <c r="V10" s="71"/>
      <c r="W10" s="71"/>
      <c r="AA10" s="71"/>
      <c r="AB10" s="71"/>
      <c r="AC10" s="71"/>
      <c r="AD10" s="71"/>
      <c r="AE10" s="71"/>
      <c r="AF10" s="71"/>
      <c r="AG10" s="33"/>
      <c r="AH10" s="71"/>
      <c r="AI10" s="71"/>
      <c r="AJ10" s="71"/>
    </row>
    <row r="11" spans="1:36" ht="12.75">
      <c r="A11" s="6"/>
      <c r="B11" s="9"/>
      <c r="C11" s="5"/>
      <c r="D11" s="5"/>
      <c r="E11" s="5"/>
      <c r="F11" s="5"/>
      <c r="G11" s="5"/>
      <c r="H11" s="4"/>
      <c r="I11" s="71"/>
      <c r="J11" s="71"/>
      <c r="K11" s="5"/>
      <c r="L11" s="6"/>
      <c r="M11" s="33"/>
      <c r="N11" s="71"/>
      <c r="O11" s="71"/>
      <c r="P11" s="71"/>
      <c r="Q11" s="71"/>
      <c r="R11" s="71"/>
      <c r="S11" s="71"/>
      <c r="T11" s="33"/>
      <c r="U11" s="71"/>
      <c r="V11" s="71"/>
      <c r="W11" s="71"/>
      <c r="AA11" s="71"/>
      <c r="AB11" s="71"/>
      <c r="AC11" s="71"/>
      <c r="AD11" s="71"/>
      <c r="AE11" s="71"/>
      <c r="AF11" s="71"/>
      <c r="AG11" s="33"/>
      <c r="AH11" s="71"/>
      <c r="AI11" s="71"/>
      <c r="AJ11" s="71"/>
    </row>
    <row r="12" spans="1:36" ht="12.75">
      <c r="A12" s="9"/>
      <c r="B12" s="9"/>
      <c r="C12" s="149" t="s">
        <v>203</v>
      </c>
      <c r="D12" s="149"/>
      <c r="E12" s="149" t="s">
        <v>204</v>
      </c>
      <c r="F12" s="149"/>
      <c r="G12" s="149" t="s">
        <v>205</v>
      </c>
      <c r="H12" s="149"/>
      <c r="I12" s="149"/>
      <c r="J12" s="149" t="s">
        <v>206</v>
      </c>
      <c r="K12" s="5"/>
      <c r="L12" s="6"/>
      <c r="M12" s="33"/>
      <c r="N12" s="71"/>
      <c r="O12" s="33"/>
      <c r="P12" s="33"/>
      <c r="Q12" s="33"/>
      <c r="R12" s="33"/>
      <c r="S12" s="33"/>
      <c r="T12" s="33"/>
      <c r="U12" s="33"/>
      <c r="V12" s="33"/>
      <c r="W12" s="71"/>
      <c r="AA12" s="71"/>
      <c r="AB12" s="33"/>
      <c r="AC12" s="33"/>
      <c r="AD12" s="33"/>
      <c r="AE12" s="33"/>
      <c r="AF12" s="33"/>
      <c r="AG12" s="33"/>
      <c r="AH12" s="33"/>
      <c r="AI12" s="33"/>
      <c r="AJ12" s="71"/>
    </row>
    <row r="13" spans="1:36" ht="12.75">
      <c r="A13" s="4"/>
      <c r="B13" s="4"/>
      <c r="C13" s="6"/>
      <c r="D13" s="6"/>
      <c r="E13" s="6"/>
      <c r="F13" s="6"/>
      <c r="G13" s="6"/>
      <c r="H13" s="6"/>
      <c r="I13" s="6"/>
      <c r="J13" s="7"/>
      <c r="K13" s="8"/>
      <c r="L13" s="6"/>
      <c r="N13" s="33"/>
      <c r="O13" s="33"/>
      <c r="P13" s="33"/>
      <c r="Q13" s="33"/>
      <c r="R13" s="33"/>
      <c r="S13" s="33"/>
      <c r="T13" s="33"/>
      <c r="U13" s="33"/>
      <c r="W13" s="198"/>
      <c r="AA13" s="33"/>
      <c r="AB13" s="33"/>
      <c r="AC13" s="33"/>
      <c r="AD13" s="33"/>
      <c r="AE13" s="33"/>
      <c r="AF13" s="33"/>
      <c r="AG13" s="33"/>
      <c r="AH13" s="33"/>
      <c r="AJ13" s="198"/>
    </row>
    <row r="14" spans="1:36" ht="12.75">
      <c r="A14" s="4"/>
      <c r="B14" s="109" t="s">
        <v>111</v>
      </c>
      <c r="C14" s="109" t="s">
        <v>562</v>
      </c>
      <c r="D14" s="109"/>
      <c r="E14" s="109"/>
      <c r="F14" s="109"/>
      <c r="G14" s="109"/>
      <c r="H14" s="109"/>
      <c r="I14" s="109"/>
      <c r="J14" s="109"/>
      <c r="K14" s="109"/>
      <c r="L14" s="6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2.75">
      <c r="A15" s="4"/>
      <c r="B15" s="109"/>
      <c r="C15" s="109" t="s">
        <v>564</v>
      </c>
      <c r="D15" s="109"/>
      <c r="E15" s="109"/>
      <c r="F15" s="109"/>
      <c r="G15" s="109"/>
      <c r="H15" s="109"/>
      <c r="I15" s="109"/>
      <c r="J15" s="109"/>
      <c r="K15" s="109"/>
      <c r="L15" s="6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12.75">
      <c r="A16" s="4"/>
      <c r="B16" s="109"/>
      <c r="C16" s="109" t="s">
        <v>565</v>
      </c>
      <c r="D16" s="109"/>
      <c r="E16" s="109"/>
      <c r="F16" s="109"/>
      <c r="G16" s="109"/>
      <c r="H16" s="109"/>
      <c r="I16" s="109"/>
      <c r="J16" s="109"/>
      <c r="K16" s="109"/>
      <c r="L16" s="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ht="12.75">
      <c r="A17" s="4"/>
      <c r="B17" s="109"/>
      <c r="C17" s="109" t="s">
        <v>209</v>
      </c>
      <c r="D17" s="109"/>
      <c r="E17" s="109"/>
      <c r="F17" s="109"/>
      <c r="G17" s="109"/>
      <c r="H17" s="109"/>
      <c r="I17" s="109"/>
      <c r="J17" s="109"/>
      <c r="K17" s="109"/>
      <c r="L17" s="6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36" ht="12.75">
      <c r="A18" s="4"/>
      <c r="B18" s="109"/>
      <c r="C18" s="8" t="s">
        <v>282</v>
      </c>
      <c r="D18" s="8"/>
      <c r="E18" s="8"/>
      <c r="F18" s="109"/>
      <c r="G18" s="109"/>
      <c r="H18" s="109"/>
      <c r="I18" s="109"/>
      <c r="J18" s="109"/>
      <c r="K18" s="109"/>
      <c r="L18" s="6"/>
      <c r="M18" s="33"/>
      <c r="N18" s="33"/>
      <c r="O18" s="198"/>
      <c r="P18" s="198"/>
      <c r="Q18" s="198"/>
      <c r="R18" s="33"/>
      <c r="S18" s="33"/>
      <c r="T18" s="33"/>
      <c r="U18" s="33"/>
      <c r="V18" s="33"/>
      <c r="W18" s="33"/>
      <c r="AA18" s="33"/>
      <c r="AB18" s="198"/>
      <c r="AC18" s="198"/>
      <c r="AD18" s="198"/>
      <c r="AE18" s="33"/>
      <c r="AF18" s="33"/>
      <c r="AG18" s="33"/>
      <c r="AH18" s="33"/>
      <c r="AI18" s="33"/>
      <c r="AJ18" s="33"/>
    </row>
    <row r="19" spans="1:36" ht="12.75">
      <c r="A19" s="4"/>
      <c r="B19" s="8"/>
      <c r="C19" s="8" t="s">
        <v>566</v>
      </c>
      <c r="D19" s="8"/>
      <c r="E19" s="8">
        <f>66.96*0.3</f>
        <v>20.087999999999997</v>
      </c>
      <c r="F19" s="8"/>
      <c r="G19" s="8"/>
      <c r="H19" s="8"/>
      <c r="I19" s="8"/>
      <c r="J19" s="6"/>
      <c r="K19" s="9"/>
      <c r="L19" s="6"/>
      <c r="M19" s="33"/>
      <c r="N19" s="198"/>
      <c r="O19" s="198"/>
      <c r="P19" s="198"/>
      <c r="Q19" s="198"/>
      <c r="R19" s="198"/>
      <c r="S19" s="198"/>
      <c r="T19" s="198"/>
      <c r="U19" s="198"/>
      <c r="V19" s="33"/>
      <c r="W19" s="71"/>
      <c r="AA19" s="198"/>
      <c r="AB19" s="198"/>
      <c r="AC19" s="198"/>
      <c r="AD19" s="198"/>
      <c r="AE19" s="198"/>
      <c r="AF19" s="198"/>
      <c r="AG19" s="198"/>
      <c r="AH19" s="198"/>
      <c r="AI19" s="33"/>
      <c r="AJ19" s="71"/>
    </row>
    <row r="20" spans="1:36" ht="12.75">
      <c r="A20" s="4"/>
      <c r="B20" s="8"/>
      <c r="C20" s="8"/>
      <c r="D20" s="8"/>
      <c r="E20" s="8"/>
      <c r="F20" s="8"/>
      <c r="G20" s="8"/>
      <c r="H20" s="8"/>
      <c r="I20" s="8"/>
      <c r="J20" s="6"/>
      <c r="K20" s="9"/>
      <c r="L20" s="48"/>
      <c r="M20" s="198"/>
      <c r="N20" s="198"/>
      <c r="O20" s="198"/>
      <c r="P20" s="198"/>
      <c r="Q20" s="198"/>
      <c r="R20" s="198"/>
      <c r="S20" s="198"/>
      <c r="T20" s="198"/>
      <c r="U20" s="198"/>
      <c r="V20" s="33"/>
      <c r="W20" s="71"/>
      <c r="AA20" s="198"/>
      <c r="AB20" s="198"/>
      <c r="AC20" s="198"/>
      <c r="AD20" s="198"/>
      <c r="AE20" s="198"/>
      <c r="AF20" s="198"/>
      <c r="AG20" s="198"/>
      <c r="AH20" s="198"/>
      <c r="AI20" s="33"/>
      <c r="AJ20" s="71"/>
    </row>
    <row r="21" spans="1:36" ht="12.75">
      <c r="A21" s="4"/>
      <c r="B21" s="8"/>
      <c r="C21" s="8" t="s">
        <v>146</v>
      </c>
      <c r="D21" s="8"/>
      <c r="E21" s="8">
        <f>SUM(E19:E20)</f>
        <v>20.087999999999997</v>
      </c>
      <c r="F21" s="8"/>
      <c r="G21" s="8"/>
      <c r="H21" s="8"/>
      <c r="I21" s="8"/>
      <c r="J21" s="6">
        <f>E21*G21</f>
        <v>0</v>
      </c>
      <c r="K21" s="9"/>
      <c r="L21" s="48"/>
      <c r="M21" s="198"/>
      <c r="N21" s="198"/>
      <c r="O21" s="198"/>
      <c r="P21" s="198"/>
      <c r="Q21" s="198"/>
      <c r="R21" s="198"/>
      <c r="S21" s="198"/>
      <c r="T21" s="198"/>
      <c r="U21" s="198"/>
      <c r="V21" s="33"/>
      <c r="W21" s="71"/>
      <c r="AA21" s="198"/>
      <c r="AB21" s="198"/>
      <c r="AC21" s="198"/>
      <c r="AD21" s="198"/>
      <c r="AE21" s="198"/>
      <c r="AF21" s="198"/>
      <c r="AG21" s="198"/>
      <c r="AH21" s="198"/>
      <c r="AI21" s="33"/>
      <c r="AJ21" s="71"/>
    </row>
    <row r="22" spans="1:3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8"/>
      <c r="L22" s="48"/>
      <c r="M22" s="198"/>
      <c r="N22" s="33"/>
      <c r="O22" s="33"/>
      <c r="P22" s="33"/>
      <c r="Q22" s="33"/>
      <c r="R22" s="33"/>
      <c r="S22" s="33"/>
      <c r="T22" s="33"/>
      <c r="U22" s="33"/>
      <c r="V22" s="33"/>
      <c r="W22" s="198"/>
      <c r="AA22" s="33"/>
      <c r="AB22" s="33"/>
      <c r="AC22" s="33"/>
      <c r="AD22" s="33"/>
      <c r="AE22" s="33"/>
      <c r="AF22" s="33"/>
      <c r="AG22" s="33"/>
      <c r="AH22" s="33"/>
      <c r="AI22" s="33"/>
      <c r="AJ22" s="198"/>
    </row>
    <row r="23" spans="1:36" ht="12.75">
      <c r="A23" s="4"/>
      <c r="B23" s="109" t="s">
        <v>129</v>
      </c>
      <c r="C23" s="109" t="s">
        <v>567</v>
      </c>
      <c r="D23" s="109"/>
      <c r="E23" s="109"/>
      <c r="F23" s="109"/>
      <c r="G23" s="109"/>
      <c r="H23" s="109"/>
      <c r="I23" s="109"/>
      <c r="J23" s="109"/>
      <c r="K23" s="109"/>
      <c r="L23" s="48"/>
      <c r="M23" s="198"/>
      <c r="N23" s="33"/>
      <c r="O23" s="33"/>
      <c r="P23" s="33"/>
      <c r="Q23" s="33"/>
      <c r="R23" s="33"/>
      <c r="S23" s="33"/>
      <c r="T23" s="33"/>
      <c r="U23" s="33"/>
      <c r="V23" s="33"/>
      <c r="W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 ht="12.75">
      <c r="A24" s="4"/>
      <c r="B24" s="109"/>
      <c r="C24" s="109" t="s">
        <v>568</v>
      </c>
      <c r="D24" s="109"/>
      <c r="E24" s="109"/>
      <c r="F24" s="109"/>
      <c r="G24" s="109"/>
      <c r="H24" s="109"/>
      <c r="I24" s="109"/>
      <c r="J24" s="109"/>
      <c r="K24" s="109"/>
      <c r="L24" s="48"/>
      <c r="M24" s="198"/>
      <c r="N24" s="33"/>
      <c r="O24" s="33"/>
      <c r="P24" s="33"/>
      <c r="Q24" s="33"/>
      <c r="R24" s="33"/>
      <c r="S24" s="33"/>
      <c r="T24" s="33"/>
      <c r="U24" s="33"/>
      <c r="V24" s="33"/>
      <c r="W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ht="12.75">
      <c r="A25" s="4"/>
      <c r="B25" s="109"/>
      <c r="C25" s="109" t="s">
        <v>569</v>
      </c>
      <c r="D25" s="109"/>
      <c r="E25" s="109"/>
      <c r="F25" s="109"/>
      <c r="G25" s="109"/>
      <c r="H25" s="109"/>
      <c r="I25" s="109"/>
      <c r="J25" s="109"/>
      <c r="K25" s="109"/>
      <c r="L25" s="6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ht="12.75">
      <c r="A26" s="4"/>
      <c r="B26" s="109"/>
      <c r="C26" s="109" t="s">
        <v>283</v>
      </c>
      <c r="D26" s="109"/>
      <c r="E26" s="109"/>
      <c r="F26" s="109"/>
      <c r="G26" s="109"/>
      <c r="H26" s="109"/>
      <c r="I26" s="109"/>
      <c r="J26" s="109"/>
      <c r="K26" s="109"/>
      <c r="L26" s="6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ht="12.75">
      <c r="A27" s="4"/>
      <c r="B27" s="109"/>
      <c r="C27" s="8" t="s">
        <v>570</v>
      </c>
      <c r="D27" s="8"/>
      <c r="E27" s="8"/>
      <c r="F27" s="109"/>
      <c r="G27" s="109"/>
      <c r="H27" s="109"/>
      <c r="I27" s="109"/>
      <c r="J27" s="109"/>
      <c r="K27" s="109"/>
      <c r="L27" s="6"/>
      <c r="M27" s="33"/>
      <c r="N27" s="33"/>
      <c r="O27" s="198"/>
      <c r="P27" s="198"/>
      <c r="Q27" s="198"/>
      <c r="R27" s="33"/>
      <c r="S27" s="33"/>
      <c r="T27" s="33"/>
      <c r="U27" s="33"/>
      <c r="V27" s="33"/>
      <c r="W27" s="33"/>
      <c r="AA27" s="33"/>
      <c r="AB27" s="198"/>
      <c r="AC27" s="198"/>
      <c r="AD27" s="198"/>
      <c r="AE27" s="33"/>
      <c r="AF27" s="33"/>
      <c r="AG27" s="33"/>
      <c r="AH27" s="33"/>
      <c r="AI27" s="33"/>
      <c r="AJ27" s="33"/>
    </row>
    <row r="28" spans="1:36" ht="12.75">
      <c r="A28" s="4"/>
      <c r="B28" s="109"/>
      <c r="C28" s="109" t="s">
        <v>284</v>
      </c>
      <c r="D28" s="109" t="s">
        <v>571</v>
      </c>
      <c r="E28" s="109"/>
      <c r="F28" s="109"/>
      <c r="G28" s="109"/>
      <c r="H28" s="109">
        <v>17.49</v>
      </c>
      <c r="I28" s="109"/>
      <c r="J28" s="109"/>
      <c r="K28" s="109"/>
      <c r="L28" s="6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ht="12.75">
      <c r="A29" s="4"/>
      <c r="B29" s="6"/>
      <c r="C29" s="109"/>
      <c r="D29" s="109"/>
      <c r="E29" s="109"/>
      <c r="F29" s="109"/>
      <c r="G29" s="109"/>
      <c r="H29" s="109"/>
      <c r="I29" s="109"/>
      <c r="J29" s="109"/>
      <c r="K29" s="109"/>
      <c r="L29" s="6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ht="12.75">
      <c r="A30" s="4"/>
      <c r="B30" s="9"/>
      <c r="C30" s="3" t="s">
        <v>146</v>
      </c>
      <c r="E30" s="110">
        <f>H28</f>
        <v>17.49</v>
      </c>
      <c r="F30" s="110"/>
      <c r="G30" s="110"/>
      <c r="J30" s="6">
        <f>E30*G30</f>
        <v>0</v>
      </c>
      <c r="K30" s="5"/>
      <c r="L30" s="6"/>
      <c r="M30" s="33"/>
      <c r="N30" s="71"/>
      <c r="Q30" s="206"/>
      <c r="R30" s="206"/>
      <c r="S30" s="206"/>
      <c r="V30" s="33"/>
      <c r="W30" s="71"/>
      <c r="AA30" s="71"/>
      <c r="AD30" s="206"/>
      <c r="AE30" s="206"/>
      <c r="AF30" s="206"/>
      <c r="AI30" s="33"/>
      <c r="AJ30" s="71"/>
    </row>
    <row r="31" spans="1:36" ht="12.75">
      <c r="A31" s="4"/>
      <c r="B31" s="9"/>
      <c r="C31" s="14"/>
      <c r="J31" s="6"/>
      <c r="K31" s="5"/>
      <c r="L31" s="6"/>
      <c r="M31" s="33"/>
      <c r="N31" s="71"/>
      <c r="O31" s="97"/>
      <c r="V31" s="33"/>
      <c r="W31" s="71"/>
      <c r="AA31" s="71"/>
      <c r="AB31" s="97"/>
      <c r="AI31" s="33"/>
      <c r="AJ31" s="71"/>
    </row>
    <row r="32" spans="1:36" ht="12.75">
      <c r="A32" s="4"/>
      <c r="B32" s="4" t="s">
        <v>130</v>
      </c>
      <c r="C32" s="4" t="s">
        <v>572</v>
      </c>
      <c r="D32" s="4"/>
      <c r="E32" s="4"/>
      <c r="F32" s="4"/>
      <c r="G32" s="4"/>
      <c r="H32" s="4"/>
      <c r="I32" s="4"/>
      <c r="J32" s="4"/>
      <c r="K32" s="4"/>
      <c r="L32" s="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ht="12.75">
      <c r="A33" s="4"/>
      <c r="B33" s="4"/>
      <c r="C33" s="4" t="s">
        <v>539</v>
      </c>
      <c r="D33" s="4"/>
      <c r="E33" s="4"/>
      <c r="F33" s="4"/>
      <c r="G33" s="4"/>
      <c r="H33" s="4"/>
      <c r="I33" s="4"/>
      <c r="J33" s="4"/>
      <c r="K33" s="4"/>
      <c r="L33" s="6"/>
      <c r="M33" s="71"/>
      <c r="N33" s="33"/>
      <c r="O33" s="33"/>
      <c r="P33" s="33"/>
      <c r="Q33" s="33"/>
      <c r="R33" s="33"/>
      <c r="S33" s="33"/>
      <c r="T33" s="33"/>
      <c r="U33" s="33"/>
      <c r="V33" s="33"/>
      <c r="W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ht="12.75">
      <c r="A34" s="4"/>
      <c r="B34" s="4"/>
      <c r="C34" s="4" t="s">
        <v>211</v>
      </c>
      <c r="D34" s="4"/>
      <c r="E34" s="4"/>
      <c r="F34" s="4"/>
      <c r="G34" s="4"/>
      <c r="H34" s="4"/>
      <c r="I34" s="4"/>
      <c r="J34" s="4"/>
      <c r="K34" s="4"/>
      <c r="L34" s="6"/>
      <c r="M34" s="71"/>
      <c r="N34" s="33"/>
      <c r="O34" s="33"/>
      <c r="P34" s="33"/>
      <c r="Q34" s="33"/>
      <c r="R34" s="33"/>
      <c r="S34" s="33"/>
      <c r="T34" s="33"/>
      <c r="U34" s="33"/>
      <c r="V34" s="33"/>
      <c r="W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ht="12.75">
      <c r="A35" s="4"/>
      <c r="B35" s="4"/>
      <c r="C35" s="8" t="s">
        <v>300</v>
      </c>
      <c r="D35" s="8"/>
      <c r="E35" s="8">
        <v>66.96</v>
      </c>
      <c r="F35" s="8"/>
      <c r="G35" s="8"/>
      <c r="H35" s="8"/>
      <c r="I35" s="8"/>
      <c r="J35" s="6"/>
      <c r="K35" s="4"/>
      <c r="L35" s="43"/>
      <c r="M35" s="33"/>
      <c r="N35" s="33"/>
      <c r="O35" s="198"/>
      <c r="P35" s="198"/>
      <c r="Q35" s="198"/>
      <c r="R35" s="198"/>
      <c r="S35" s="198"/>
      <c r="T35" s="198"/>
      <c r="U35" s="198"/>
      <c r="V35" s="33"/>
      <c r="W35" s="33"/>
      <c r="AA35" s="33"/>
      <c r="AB35" s="198"/>
      <c r="AC35" s="198"/>
      <c r="AD35" s="198"/>
      <c r="AE35" s="198"/>
      <c r="AF35" s="198"/>
      <c r="AG35" s="198"/>
      <c r="AH35" s="198"/>
      <c r="AI35" s="33"/>
      <c r="AJ35" s="33"/>
    </row>
    <row r="36" spans="1:36" ht="12.75">
      <c r="A36" s="4"/>
      <c r="B36" s="4"/>
      <c r="C36" s="8"/>
      <c r="D36" s="8"/>
      <c r="E36" s="8"/>
      <c r="F36" s="8"/>
      <c r="G36" s="8"/>
      <c r="H36" s="8"/>
      <c r="I36" s="8"/>
      <c r="J36" s="6"/>
      <c r="K36" s="4"/>
      <c r="L36" s="43"/>
      <c r="M36" s="33"/>
      <c r="N36" s="33"/>
      <c r="O36" s="198"/>
      <c r="P36" s="198"/>
      <c r="Q36" s="198"/>
      <c r="R36" s="198"/>
      <c r="S36" s="198"/>
      <c r="T36" s="198"/>
      <c r="U36" s="198"/>
      <c r="V36" s="33"/>
      <c r="W36" s="33"/>
      <c r="AA36" s="33"/>
      <c r="AB36" s="198"/>
      <c r="AC36" s="198"/>
      <c r="AD36" s="198"/>
      <c r="AE36" s="198"/>
      <c r="AF36" s="198"/>
      <c r="AG36" s="198"/>
      <c r="AH36" s="198"/>
      <c r="AI36" s="33"/>
      <c r="AJ36" s="33"/>
    </row>
    <row r="37" spans="1:36" ht="12.75">
      <c r="A37" s="4"/>
      <c r="B37" s="4"/>
      <c r="C37" s="4" t="s">
        <v>138</v>
      </c>
      <c r="D37" s="4"/>
      <c r="E37" s="4">
        <f>SUM(E35:E36)</f>
        <v>66.96</v>
      </c>
      <c r="F37" s="4"/>
      <c r="G37" s="4"/>
      <c r="H37" s="4"/>
      <c r="I37" s="4"/>
      <c r="J37" s="4">
        <f>E37*G37</f>
        <v>0</v>
      </c>
      <c r="K37" s="4"/>
      <c r="L37" s="4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1:3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ht="12.75">
      <c r="A39" s="4"/>
      <c r="B39" s="6" t="s">
        <v>133</v>
      </c>
      <c r="C39" s="4" t="s">
        <v>207</v>
      </c>
      <c r="D39" s="4"/>
      <c r="E39" s="4"/>
      <c r="F39" s="4"/>
      <c r="G39" s="4"/>
      <c r="H39" s="9"/>
      <c r="I39" s="6"/>
      <c r="J39" s="6"/>
      <c r="K39" s="9"/>
      <c r="L39" s="43"/>
      <c r="M39" s="33"/>
      <c r="N39" s="33"/>
      <c r="O39" s="33"/>
      <c r="P39" s="33"/>
      <c r="Q39" s="33"/>
      <c r="R39" s="33"/>
      <c r="S39" s="33"/>
      <c r="T39" s="71"/>
      <c r="U39" s="33"/>
      <c r="V39" s="33"/>
      <c r="W39" s="71"/>
      <c r="AA39" s="33"/>
      <c r="AB39" s="33"/>
      <c r="AC39" s="33"/>
      <c r="AD39" s="33"/>
      <c r="AE39" s="33"/>
      <c r="AF39" s="33"/>
      <c r="AG39" s="71"/>
      <c r="AH39" s="33"/>
      <c r="AI39" s="33"/>
      <c r="AJ39" s="71"/>
    </row>
    <row r="40" spans="1:36" ht="12.75">
      <c r="A40" s="4"/>
      <c r="B40" s="6"/>
      <c r="C40" s="4" t="s">
        <v>406</v>
      </c>
      <c r="D40" s="4"/>
      <c r="E40" s="4"/>
      <c r="F40" s="4"/>
      <c r="G40" s="4"/>
      <c r="H40" s="9"/>
      <c r="I40" s="6"/>
      <c r="J40" s="6"/>
      <c r="K40" s="9"/>
      <c r="L40" s="43"/>
      <c r="M40" s="33"/>
      <c r="N40" s="33"/>
      <c r="O40" s="33"/>
      <c r="P40" s="33"/>
      <c r="Q40" s="33"/>
      <c r="R40" s="33"/>
      <c r="S40" s="33"/>
      <c r="T40" s="71"/>
      <c r="U40" s="33"/>
      <c r="V40" s="33"/>
      <c r="W40" s="71"/>
      <c r="AA40" s="33"/>
      <c r="AB40" s="33"/>
      <c r="AC40" s="33"/>
      <c r="AD40" s="33"/>
      <c r="AE40" s="33"/>
      <c r="AF40" s="33"/>
      <c r="AG40" s="71"/>
      <c r="AH40" s="33"/>
      <c r="AI40" s="33"/>
      <c r="AJ40" s="71"/>
    </row>
    <row r="41" spans="1:36" ht="12.75">
      <c r="A41" s="4"/>
      <c r="B41" s="6"/>
      <c r="C41" s="50" t="s">
        <v>485</v>
      </c>
      <c r="D41" s="50"/>
      <c r="E41" s="7"/>
      <c r="F41" s="7"/>
      <c r="G41" s="4"/>
      <c r="H41" s="9"/>
      <c r="I41" s="6"/>
      <c r="J41" s="6"/>
      <c r="K41" s="9"/>
      <c r="L41" s="7"/>
      <c r="M41" s="33"/>
      <c r="N41" s="33"/>
      <c r="O41" s="207"/>
      <c r="P41" s="207"/>
      <c r="S41" s="33"/>
      <c r="T41" s="71"/>
      <c r="U41" s="33"/>
      <c r="V41" s="33"/>
      <c r="W41" s="71"/>
      <c r="AA41" s="33"/>
      <c r="AB41" s="207"/>
      <c r="AC41" s="207"/>
      <c r="AF41" s="33"/>
      <c r="AG41" s="71"/>
      <c r="AH41" s="33"/>
      <c r="AI41" s="33"/>
      <c r="AJ41" s="71"/>
    </row>
    <row r="42" spans="1:36" ht="12.75">
      <c r="A42" s="4"/>
      <c r="B42" s="4"/>
      <c r="C42" s="8" t="s">
        <v>300</v>
      </c>
      <c r="D42" s="8"/>
      <c r="E42" s="8">
        <v>66.96</v>
      </c>
      <c r="F42" s="8"/>
      <c r="G42" s="8"/>
      <c r="H42" s="8"/>
      <c r="I42" s="8"/>
      <c r="J42" s="6"/>
      <c r="K42" s="4"/>
      <c r="L42" s="7"/>
      <c r="M42" s="33"/>
      <c r="N42" s="33"/>
      <c r="O42" s="198"/>
      <c r="P42" s="198"/>
      <c r="Q42" s="198"/>
      <c r="R42" s="198"/>
      <c r="S42" s="198"/>
      <c r="T42" s="198"/>
      <c r="U42" s="198"/>
      <c r="V42" s="33"/>
      <c r="W42" s="33"/>
      <c r="AA42" s="33"/>
      <c r="AB42" s="198"/>
      <c r="AC42" s="198"/>
      <c r="AD42" s="198"/>
      <c r="AE42" s="198"/>
      <c r="AF42" s="198"/>
      <c r="AG42" s="198"/>
      <c r="AH42" s="198"/>
      <c r="AI42" s="33"/>
      <c r="AJ42" s="33"/>
    </row>
    <row r="43" spans="1:36" ht="12.75">
      <c r="A43" s="4"/>
      <c r="B43" s="4"/>
      <c r="C43" s="8"/>
      <c r="D43" s="8"/>
      <c r="E43" s="8"/>
      <c r="F43" s="8"/>
      <c r="G43" s="8"/>
      <c r="H43" s="8"/>
      <c r="I43" s="8"/>
      <c r="J43" s="6"/>
      <c r="K43" s="4"/>
      <c r="L43" s="7"/>
      <c r="M43" s="33"/>
      <c r="N43" s="33"/>
      <c r="O43" s="198"/>
      <c r="P43" s="198"/>
      <c r="Q43" s="198"/>
      <c r="R43" s="198"/>
      <c r="S43" s="198"/>
      <c r="T43" s="198"/>
      <c r="U43" s="198"/>
      <c r="V43" s="33"/>
      <c r="W43" s="33"/>
      <c r="AA43" s="33"/>
      <c r="AB43" s="198"/>
      <c r="AC43" s="198"/>
      <c r="AD43" s="198"/>
      <c r="AE43" s="198"/>
      <c r="AF43" s="198"/>
      <c r="AG43" s="198"/>
      <c r="AH43" s="198"/>
      <c r="AI43" s="33"/>
      <c r="AJ43" s="33"/>
    </row>
    <row r="44" spans="1:36" ht="12.75">
      <c r="A44" s="4"/>
      <c r="B44" s="4"/>
      <c r="C44" s="4" t="s">
        <v>138</v>
      </c>
      <c r="D44" s="4"/>
      <c r="E44" s="4">
        <f>SUM(E42:E43)</f>
        <v>66.96</v>
      </c>
      <c r="F44" s="4"/>
      <c r="G44" s="4"/>
      <c r="H44" s="4"/>
      <c r="I44" s="4"/>
      <c r="J44" s="4">
        <f>E44*G44</f>
        <v>0</v>
      </c>
      <c r="K44" s="4"/>
      <c r="L44" s="4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1:3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ht="12.75">
      <c r="A46" s="4"/>
      <c r="B46" s="4" t="s">
        <v>136</v>
      </c>
      <c r="C46" s="4" t="s">
        <v>573</v>
      </c>
      <c r="D46" s="4"/>
      <c r="E46" s="4"/>
      <c r="F46" s="4"/>
      <c r="G46" s="4"/>
      <c r="H46" s="4"/>
      <c r="I46" s="4"/>
      <c r="J46" s="4"/>
      <c r="K46" s="4"/>
      <c r="L46" s="4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ht="12.75">
      <c r="A47" s="4"/>
      <c r="B47" s="4"/>
      <c r="C47" s="4" t="s">
        <v>574</v>
      </c>
      <c r="D47" s="4"/>
      <c r="E47" s="4"/>
      <c r="F47" s="4"/>
      <c r="G47" s="4"/>
      <c r="H47" s="4"/>
      <c r="I47" s="4"/>
      <c r="J47" s="4"/>
      <c r="K47" s="4"/>
      <c r="L47" s="4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1:36" ht="12.75">
      <c r="A48" s="4"/>
      <c r="B48" s="4"/>
      <c r="C48" s="4" t="s">
        <v>575</v>
      </c>
      <c r="D48" s="4"/>
      <c r="E48" s="4"/>
      <c r="F48" s="4"/>
      <c r="G48" s="4"/>
      <c r="H48" s="4"/>
      <c r="I48" s="4"/>
      <c r="J48" s="4"/>
      <c r="K48" s="4"/>
      <c r="L48" s="4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36" ht="12.75">
      <c r="A49" s="4"/>
      <c r="B49" s="4"/>
      <c r="C49" s="4" t="s">
        <v>576</v>
      </c>
      <c r="D49" s="4"/>
      <c r="E49" s="4"/>
      <c r="F49" s="4"/>
      <c r="G49" s="4"/>
      <c r="H49" s="4"/>
      <c r="I49" s="4"/>
      <c r="J49" s="4"/>
      <c r="K49" s="4"/>
      <c r="L49" s="4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ht="12.75">
      <c r="A50" s="4"/>
      <c r="B50" s="4"/>
      <c r="C50" s="8"/>
      <c r="D50" s="8"/>
      <c r="E50" s="8"/>
      <c r="F50" s="8"/>
      <c r="G50" s="8"/>
      <c r="H50" s="8"/>
      <c r="I50" s="8"/>
      <c r="J50" s="6"/>
      <c r="K50" s="4"/>
      <c r="L50" s="43"/>
      <c r="M50" s="33"/>
      <c r="N50" s="33"/>
      <c r="O50" s="198"/>
      <c r="P50" s="198"/>
      <c r="Q50" s="198"/>
      <c r="R50" s="198"/>
      <c r="S50" s="198"/>
      <c r="T50" s="198"/>
      <c r="U50" s="198"/>
      <c r="V50" s="33"/>
      <c r="W50" s="33"/>
      <c r="AA50" s="33"/>
      <c r="AB50" s="198"/>
      <c r="AC50" s="198"/>
      <c r="AD50" s="198"/>
      <c r="AE50" s="198"/>
      <c r="AF50" s="198"/>
      <c r="AG50" s="198"/>
      <c r="AH50" s="198"/>
      <c r="AI50" s="33"/>
      <c r="AJ50" s="33"/>
    </row>
    <row r="51" spans="1:36" ht="12.75">
      <c r="A51" s="4"/>
      <c r="B51" s="4"/>
      <c r="C51" s="8" t="s">
        <v>577</v>
      </c>
      <c r="D51" s="8"/>
      <c r="E51" s="8">
        <f>54.4*0.2</f>
        <v>10.88</v>
      </c>
      <c r="F51" s="8"/>
      <c r="G51" s="8"/>
      <c r="H51" s="8"/>
      <c r="I51" s="8"/>
      <c r="J51" s="6"/>
      <c r="K51" s="4"/>
      <c r="L51" s="43"/>
      <c r="M51" s="33"/>
      <c r="N51" s="33"/>
      <c r="O51" s="198"/>
      <c r="P51" s="198"/>
      <c r="Q51" s="198"/>
      <c r="R51" s="198"/>
      <c r="S51" s="198"/>
      <c r="T51" s="198"/>
      <c r="U51" s="198"/>
      <c r="V51" s="33"/>
      <c r="W51" s="33"/>
      <c r="AA51" s="33"/>
      <c r="AB51" s="198"/>
      <c r="AC51" s="198"/>
      <c r="AD51" s="198"/>
      <c r="AE51" s="198"/>
      <c r="AF51" s="198"/>
      <c r="AG51" s="198"/>
      <c r="AH51" s="198"/>
      <c r="AI51" s="33"/>
      <c r="AJ51" s="33"/>
    </row>
    <row r="52" spans="1:36" ht="12.75">
      <c r="A52" s="4"/>
      <c r="B52" s="4"/>
      <c r="C52" s="8"/>
      <c r="D52" s="8"/>
      <c r="E52" s="8"/>
      <c r="F52" s="8"/>
      <c r="G52" s="8"/>
      <c r="H52" s="8"/>
      <c r="I52" s="8"/>
      <c r="J52" s="6"/>
      <c r="K52" s="4"/>
      <c r="L52" s="43"/>
      <c r="M52" s="33"/>
      <c r="N52" s="33"/>
      <c r="O52" s="198"/>
      <c r="P52" s="198"/>
      <c r="Q52" s="198"/>
      <c r="R52" s="198"/>
      <c r="S52" s="198"/>
      <c r="T52" s="198"/>
      <c r="U52" s="198"/>
      <c r="V52" s="33"/>
      <c r="W52" s="33"/>
      <c r="AA52" s="33"/>
      <c r="AB52" s="198"/>
      <c r="AC52" s="198"/>
      <c r="AD52" s="198"/>
      <c r="AE52" s="198"/>
      <c r="AF52" s="198"/>
      <c r="AG52" s="198"/>
      <c r="AH52" s="198"/>
      <c r="AI52" s="33"/>
      <c r="AJ52" s="33"/>
    </row>
    <row r="53" spans="1:36" ht="12.75">
      <c r="A53" s="4"/>
      <c r="B53" s="4"/>
      <c r="C53" s="4" t="s">
        <v>146</v>
      </c>
      <c r="D53" s="4"/>
      <c r="E53" s="4">
        <f>SUM(E51:E52)</f>
        <v>10.88</v>
      </c>
      <c r="F53" s="4"/>
      <c r="G53" s="4"/>
      <c r="H53" s="4"/>
      <c r="I53" s="4"/>
      <c r="J53" s="4">
        <f>E53*G53</f>
        <v>0</v>
      </c>
      <c r="K53" s="4"/>
      <c r="L53" s="4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ht="12.75">
      <c r="A55" s="4"/>
      <c r="B55" s="4" t="s">
        <v>142</v>
      </c>
      <c r="C55" s="4" t="s">
        <v>407</v>
      </c>
      <c r="D55" s="4"/>
      <c r="E55" s="4"/>
      <c r="F55" s="4"/>
      <c r="G55" s="4"/>
      <c r="H55" s="4"/>
      <c r="I55" s="4"/>
      <c r="J55" s="4"/>
      <c r="K55" s="4"/>
      <c r="L55" s="136"/>
      <c r="M55" s="208"/>
      <c r="N55"/>
      <c r="O55" s="33"/>
      <c r="P55" s="33"/>
      <c r="Q55" s="33"/>
      <c r="R55" s="33"/>
      <c r="S55" s="33"/>
      <c r="T55" s="33"/>
      <c r="U55" s="33"/>
      <c r="V55" s="33"/>
      <c r="W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ht="12.75">
      <c r="A56" s="4"/>
      <c r="B56" s="4"/>
      <c r="C56" s="4" t="s">
        <v>578</v>
      </c>
      <c r="D56" s="4"/>
      <c r="E56" s="4"/>
      <c r="F56" s="4"/>
      <c r="G56" s="4"/>
      <c r="H56" s="4"/>
      <c r="I56" s="4"/>
      <c r="J56" s="4"/>
      <c r="K56" s="4"/>
      <c r="L56" s="136"/>
      <c r="M56" s="208"/>
      <c r="N56" s="33"/>
      <c r="O56" s="33"/>
      <c r="P56" s="33"/>
      <c r="Q56" s="33"/>
      <c r="R56" s="33"/>
      <c r="S56" s="33"/>
      <c r="T56" s="33"/>
      <c r="U56" s="33"/>
      <c r="V56" s="33"/>
      <c r="W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ht="12.75">
      <c r="A57" s="4"/>
      <c r="B57" s="4"/>
      <c r="C57" s="4" t="s">
        <v>579</v>
      </c>
      <c r="D57" s="4"/>
      <c r="E57" s="4"/>
      <c r="F57" s="4"/>
      <c r="G57" s="4"/>
      <c r="H57" s="4"/>
      <c r="I57" s="4"/>
      <c r="J57" s="4"/>
      <c r="K57" s="4"/>
      <c r="L57" s="136"/>
      <c r="M57" s="208"/>
      <c r="N57" s="33"/>
      <c r="O57" s="33"/>
      <c r="P57" s="33"/>
      <c r="Q57" s="33"/>
      <c r="R57" s="33"/>
      <c r="S57" s="33"/>
      <c r="T57" s="33"/>
      <c r="U57" s="33"/>
      <c r="V57" s="33"/>
      <c r="W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ht="12.75">
      <c r="A58" s="4"/>
      <c r="B58" s="4"/>
      <c r="C58" s="4" t="s">
        <v>580</v>
      </c>
      <c r="D58" s="4"/>
      <c r="E58" s="4"/>
      <c r="F58" s="4"/>
      <c r="G58" s="4"/>
      <c r="H58" s="4"/>
      <c r="I58" s="4"/>
      <c r="J58" s="4"/>
      <c r="K58" s="4"/>
      <c r="L58" s="136"/>
      <c r="M58" s="208"/>
      <c r="N58" s="33"/>
      <c r="O58" s="33"/>
      <c r="P58" s="33"/>
      <c r="Q58" s="33"/>
      <c r="R58" s="33"/>
      <c r="S58" s="33"/>
      <c r="T58" s="33"/>
      <c r="U58" s="33"/>
      <c r="V58" s="33"/>
      <c r="W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ht="12.75">
      <c r="A59" s="4"/>
      <c r="B59" s="4"/>
      <c r="C59" s="4" t="s">
        <v>581</v>
      </c>
      <c r="D59" s="4"/>
      <c r="E59" s="4"/>
      <c r="F59" s="4"/>
      <c r="G59" s="4"/>
      <c r="H59" s="4"/>
      <c r="I59" s="4"/>
      <c r="J59" s="4"/>
      <c r="K59" s="4"/>
      <c r="L59" s="136"/>
      <c r="M59" s="208"/>
      <c r="N59" s="33"/>
      <c r="O59" s="33"/>
      <c r="P59" s="33"/>
      <c r="Q59" s="33"/>
      <c r="R59" s="33"/>
      <c r="S59" s="33"/>
      <c r="T59" s="33"/>
      <c r="U59" s="33"/>
      <c r="V59" s="33"/>
      <c r="W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ht="12.75">
      <c r="A60" s="4"/>
      <c r="B60" s="4"/>
      <c r="C60" s="4" t="s">
        <v>306</v>
      </c>
      <c r="D60" s="4"/>
      <c r="E60" s="4"/>
      <c r="F60" s="4"/>
      <c r="G60" s="4"/>
      <c r="H60" s="4"/>
      <c r="I60" s="4"/>
      <c r="J60" s="4"/>
      <c r="K60" s="4"/>
      <c r="L60" s="136"/>
      <c r="M60" s="208"/>
      <c r="N60" s="33"/>
      <c r="O60" s="33"/>
      <c r="P60" s="33"/>
      <c r="Q60" s="33"/>
      <c r="R60" s="33"/>
      <c r="S60" s="33"/>
      <c r="T60" s="33"/>
      <c r="U60" s="33"/>
      <c r="V60" s="33"/>
      <c r="W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ht="12.75">
      <c r="A61" s="4"/>
      <c r="B61" s="4"/>
      <c r="C61" s="4" t="s">
        <v>307</v>
      </c>
      <c r="D61" s="4"/>
      <c r="E61" s="4"/>
      <c r="F61" s="4"/>
      <c r="G61" s="4"/>
      <c r="H61" s="4"/>
      <c r="I61" s="4"/>
      <c r="J61" s="4"/>
      <c r="K61" s="4"/>
      <c r="L61" s="136"/>
      <c r="M61" s="208"/>
      <c r="N61" s="33"/>
      <c r="O61" s="33"/>
      <c r="P61" s="33"/>
      <c r="Q61" s="33"/>
      <c r="R61" s="33"/>
      <c r="S61" s="33"/>
      <c r="T61" s="33"/>
      <c r="U61" s="33"/>
      <c r="V61" s="33"/>
      <c r="W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ht="12.75">
      <c r="A62" s="4"/>
      <c r="B62" s="4"/>
      <c r="C62" s="4" t="s">
        <v>582</v>
      </c>
      <c r="D62" s="4"/>
      <c r="E62" s="4"/>
      <c r="F62" s="4"/>
      <c r="G62" s="4"/>
      <c r="H62" s="4"/>
      <c r="I62" s="4"/>
      <c r="J62" s="4"/>
      <c r="K62" s="4"/>
      <c r="L62" s="136"/>
      <c r="M62" s="208"/>
      <c r="N62" s="33"/>
      <c r="O62" s="33"/>
      <c r="P62" s="33"/>
      <c r="Q62" s="33"/>
      <c r="R62" s="33"/>
      <c r="S62" s="33"/>
      <c r="T62" s="33"/>
      <c r="U62" s="33"/>
      <c r="V62" s="33"/>
      <c r="W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ht="15.75">
      <c r="A63" s="4"/>
      <c r="B63" s="12"/>
      <c r="C63" s="4">
        <v>54.4</v>
      </c>
      <c r="D63" s="4"/>
      <c r="E63" s="4"/>
      <c r="F63" s="4"/>
      <c r="G63" s="4"/>
      <c r="H63" s="4"/>
      <c r="I63" s="4"/>
      <c r="J63" s="4"/>
      <c r="K63" s="4"/>
      <c r="L63" s="47"/>
      <c r="M63" s="33"/>
      <c r="N63" s="237"/>
      <c r="O63" s="33"/>
      <c r="P63" s="33"/>
      <c r="Q63" s="33"/>
      <c r="R63" s="33"/>
      <c r="S63" s="33"/>
      <c r="T63" s="33"/>
      <c r="U63" s="33"/>
      <c r="V63" s="33"/>
      <c r="W63" s="33"/>
      <c r="AA63" s="237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ht="15.75">
      <c r="A64" s="4"/>
      <c r="B64" s="12"/>
      <c r="C64" s="4"/>
      <c r="D64" s="4"/>
      <c r="E64" s="4"/>
      <c r="F64" s="4"/>
      <c r="G64" s="4"/>
      <c r="H64" s="4"/>
      <c r="I64" s="4"/>
      <c r="J64" s="4"/>
      <c r="K64" s="4"/>
      <c r="L64" s="4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AA64" s="237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 ht="12.75">
      <c r="A65" s="4"/>
      <c r="B65" s="4"/>
      <c r="C65" s="4" t="s">
        <v>138</v>
      </c>
      <c r="D65" s="4"/>
      <c r="E65" s="4">
        <v>54.4</v>
      </c>
      <c r="F65" s="4"/>
      <c r="G65" s="4"/>
      <c r="H65" s="4"/>
      <c r="I65" s="4"/>
      <c r="J65" s="4">
        <f>E65*G65</f>
        <v>0</v>
      </c>
      <c r="K65" s="4"/>
      <c r="L65" s="43"/>
      <c r="M65" s="33"/>
      <c r="N65" s="33"/>
      <c r="O65" s="240"/>
      <c r="P65" s="240"/>
      <c r="Q65" s="240"/>
      <c r="R65" s="241"/>
      <c r="S65" s="240"/>
      <c r="T65" s="240"/>
      <c r="U65" s="240"/>
      <c r="V65" s="128"/>
      <c r="W65" s="198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ht="12.75">
      <c r="A66" s="4"/>
      <c r="B66" s="4"/>
      <c r="C66" s="120"/>
      <c r="D66" s="120"/>
      <c r="E66" s="120"/>
      <c r="F66" s="174"/>
      <c r="G66" s="120"/>
      <c r="H66" s="120"/>
      <c r="I66" s="120"/>
      <c r="J66" s="107"/>
      <c r="K66" s="8"/>
      <c r="L66" s="6"/>
      <c r="M66" s="33"/>
      <c r="N66" s="33"/>
      <c r="O66" s="33"/>
      <c r="P66" s="33"/>
      <c r="Q66" s="33"/>
      <c r="R66" s="33"/>
      <c r="S66" s="33"/>
      <c r="T66" s="33"/>
      <c r="U66" s="240"/>
      <c r="V66" s="128"/>
      <c r="W66" s="198"/>
      <c r="AA66" s="33"/>
      <c r="AB66" s="240"/>
      <c r="AC66" s="240"/>
      <c r="AD66" s="240"/>
      <c r="AE66" s="241"/>
      <c r="AF66" s="240"/>
      <c r="AG66" s="240"/>
      <c r="AH66" s="240"/>
      <c r="AI66" s="128"/>
      <c r="AJ66" s="198"/>
    </row>
    <row r="67" spans="1:36" ht="12.75">
      <c r="A67" s="4"/>
      <c r="B67" s="4" t="s">
        <v>143</v>
      </c>
      <c r="C67" s="4" t="s">
        <v>583</v>
      </c>
      <c r="D67" s="4"/>
      <c r="E67" s="4"/>
      <c r="F67" s="4"/>
      <c r="G67" s="4"/>
      <c r="H67" s="4"/>
      <c r="I67" s="120"/>
      <c r="J67" s="107"/>
      <c r="K67" s="8"/>
      <c r="L67" s="6"/>
      <c r="M67" s="33"/>
      <c r="N67" s="33"/>
      <c r="O67" s="33"/>
      <c r="P67" s="33"/>
      <c r="Q67" s="33"/>
      <c r="R67" s="33"/>
      <c r="S67" s="33"/>
      <c r="T67" s="33"/>
      <c r="U67" s="240"/>
      <c r="V67" s="128"/>
      <c r="W67" s="198"/>
      <c r="AA67" s="33"/>
      <c r="AB67" s="33"/>
      <c r="AC67" s="33"/>
      <c r="AD67" s="33"/>
      <c r="AE67" s="33"/>
      <c r="AF67" s="33"/>
      <c r="AG67" s="33"/>
      <c r="AH67" s="240"/>
      <c r="AI67" s="128"/>
      <c r="AJ67" s="198"/>
    </row>
    <row r="68" spans="1:36" ht="12.75">
      <c r="A68" s="4"/>
      <c r="B68" s="4"/>
      <c r="C68" s="4" t="s">
        <v>584</v>
      </c>
      <c r="D68" s="4"/>
      <c r="E68" s="4"/>
      <c r="F68" s="4"/>
      <c r="G68" s="4"/>
      <c r="H68" s="4"/>
      <c r="I68" s="120"/>
      <c r="J68" s="107"/>
      <c r="K68" s="8"/>
      <c r="L68" s="6"/>
      <c r="M68" s="33"/>
      <c r="N68" s="33"/>
      <c r="S68" s="241"/>
      <c r="T68" s="240"/>
      <c r="U68" s="240"/>
      <c r="V68" s="128"/>
      <c r="W68" s="198"/>
      <c r="AA68" s="33"/>
      <c r="AB68" s="33"/>
      <c r="AC68" s="33"/>
      <c r="AD68" s="33"/>
      <c r="AE68" s="33"/>
      <c r="AF68" s="33"/>
      <c r="AG68" s="33"/>
      <c r="AH68" s="240"/>
      <c r="AI68" s="128"/>
      <c r="AJ68" s="198"/>
    </row>
    <row r="69" spans="1:36" ht="12.75">
      <c r="A69" s="4"/>
      <c r="B69" s="4"/>
      <c r="C69" s="3" t="s">
        <v>585</v>
      </c>
      <c r="F69" s="3">
        <v>2.51</v>
      </c>
      <c r="G69" s="174"/>
      <c r="H69" s="120"/>
      <c r="I69" s="120"/>
      <c r="J69" s="107"/>
      <c r="K69" s="8"/>
      <c r="L69" s="6"/>
      <c r="M69" s="33"/>
      <c r="N69" s="33"/>
      <c r="O69" s="240"/>
      <c r="P69" s="240"/>
      <c r="Q69" s="240"/>
      <c r="R69" s="241"/>
      <c r="S69" s="240"/>
      <c r="T69" s="240"/>
      <c r="U69" s="240"/>
      <c r="V69" s="128"/>
      <c r="W69" s="198"/>
      <c r="AA69" s="33"/>
      <c r="AF69" s="241"/>
      <c r="AG69" s="240"/>
      <c r="AH69" s="240"/>
      <c r="AI69" s="128"/>
      <c r="AJ69" s="198"/>
    </row>
    <row r="70" spans="1:36" ht="12.75">
      <c r="A70" s="4"/>
      <c r="B70" s="4"/>
      <c r="C70" s="120"/>
      <c r="D70" s="120"/>
      <c r="E70" s="120"/>
      <c r="F70" s="174"/>
      <c r="G70" s="120"/>
      <c r="H70" s="120"/>
      <c r="I70" s="120"/>
      <c r="J70" s="107"/>
      <c r="K70" s="8"/>
      <c r="L70" s="4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198"/>
      <c r="AA70" s="33"/>
      <c r="AB70" s="240"/>
      <c r="AC70" s="240"/>
      <c r="AD70" s="240"/>
      <c r="AE70" s="241"/>
      <c r="AF70" s="240"/>
      <c r="AG70" s="240"/>
      <c r="AH70" s="240"/>
      <c r="AI70" s="128"/>
      <c r="AJ70" s="198"/>
    </row>
    <row r="71" spans="1:36" ht="12.75">
      <c r="A71" s="4"/>
      <c r="B71" s="4"/>
      <c r="C71" s="4" t="s">
        <v>138</v>
      </c>
      <c r="D71" s="4"/>
      <c r="E71" s="4">
        <f>F69</f>
        <v>2.51</v>
      </c>
      <c r="F71" s="4"/>
      <c r="G71" s="4"/>
      <c r="H71" s="4"/>
      <c r="I71" s="4"/>
      <c r="J71" s="4">
        <f>E71*G71</f>
        <v>0</v>
      </c>
      <c r="K71" s="8"/>
      <c r="L71" s="43"/>
      <c r="M71" s="33"/>
      <c r="N71" s="33"/>
      <c r="O71" s="240"/>
      <c r="P71" s="240"/>
      <c r="Q71" s="240"/>
      <c r="R71" s="241"/>
      <c r="S71" s="240"/>
      <c r="T71" s="240"/>
      <c r="U71" s="240"/>
      <c r="V71" s="128"/>
      <c r="W71" s="198"/>
      <c r="AA71" s="33"/>
      <c r="AB71" s="33"/>
      <c r="AC71" s="33"/>
      <c r="AD71" s="33"/>
      <c r="AE71" s="33"/>
      <c r="AF71" s="33"/>
      <c r="AG71" s="33"/>
      <c r="AH71" s="33"/>
      <c r="AI71" s="33"/>
      <c r="AJ71" s="198"/>
    </row>
    <row r="72" spans="1:36" ht="12.75">
      <c r="A72" s="4"/>
      <c r="B72" s="4"/>
      <c r="C72" s="120"/>
      <c r="D72" s="120"/>
      <c r="E72" s="120"/>
      <c r="F72" s="174"/>
      <c r="G72" s="120"/>
      <c r="H72" s="120"/>
      <c r="I72" s="120"/>
      <c r="J72" s="107"/>
      <c r="K72" s="8"/>
      <c r="L72" s="4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AA72" s="33"/>
      <c r="AB72" s="240"/>
      <c r="AC72" s="240"/>
      <c r="AD72" s="240"/>
      <c r="AE72" s="241"/>
      <c r="AF72" s="240"/>
      <c r="AG72" s="240"/>
      <c r="AH72" s="240"/>
      <c r="AI72" s="128"/>
      <c r="AJ72" s="198"/>
    </row>
    <row r="73" spans="1:36" ht="12.75">
      <c r="A73" s="42"/>
      <c r="B73" s="4" t="s">
        <v>144</v>
      </c>
      <c r="C73" s="4" t="s">
        <v>408</v>
      </c>
      <c r="D73" s="4"/>
      <c r="E73" s="4"/>
      <c r="F73" s="4"/>
      <c r="G73" s="4"/>
      <c r="H73" s="4"/>
      <c r="I73" s="6"/>
      <c r="J73" s="4"/>
      <c r="K73" s="4"/>
      <c r="L73" s="4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:36" ht="12.75">
      <c r="A74" s="42"/>
      <c r="B74" s="4"/>
      <c r="C74" s="4" t="s">
        <v>586</v>
      </c>
      <c r="D74" s="4"/>
      <c r="E74" s="4"/>
      <c r="F74" s="4"/>
      <c r="G74" s="4"/>
      <c r="H74" s="4"/>
      <c r="I74" s="6"/>
      <c r="J74" s="4"/>
      <c r="K74" s="4"/>
      <c r="L74" s="6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:36" ht="12.75">
      <c r="A75" s="42"/>
      <c r="B75" s="4"/>
      <c r="C75" s="4" t="s">
        <v>303</v>
      </c>
      <c r="D75" s="4"/>
      <c r="E75" s="4"/>
      <c r="F75" s="4"/>
      <c r="G75" s="4"/>
      <c r="H75" s="4"/>
      <c r="I75" s="6"/>
      <c r="J75" s="4"/>
      <c r="K75" s="4"/>
      <c r="L75" s="6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1:36" ht="12.75">
      <c r="A76" s="42"/>
      <c r="B76" s="4"/>
      <c r="C76" s="4" t="s">
        <v>587</v>
      </c>
      <c r="D76" s="4"/>
      <c r="E76" s="4">
        <v>12.56</v>
      </c>
      <c r="F76" s="4"/>
      <c r="G76" s="4"/>
      <c r="H76" s="4"/>
      <c r="I76" s="6"/>
      <c r="J76" s="4"/>
      <c r="K76" s="4"/>
      <c r="L76" s="6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:36" ht="12.75">
      <c r="A77" s="42"/>
      <c r="B77" s="4"/>
      <c r="C77" s="4"/>
      <c r="D77" s="4"/>
      <c r="E77" s="4"/>
      <c r="F77" s="4"/>
      <c r="G77" s="4"/>
      <c r="H77" s="4"/>
      <c r="I77" s="6"/>
      <c r="J77" s="4"/>
      <c r="K77" s="4"/>
      <c r="L77" s="6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:36" ht="12.75">
      <c r="A78" s="42"/>
      <c r="B78" s="4"/>
      <c r="C78" s="4" t="s">
        <v>140</v>
      </c>
      <c r="D78" s="4"/>
      <c r="E78" s="4">
        <f>SUM(E76:E77)</f>
        <v>12.56</v>
      </c>
      <c r="F78" s="4"/>
      <c r="G78" s="4"/>
      <c r="H78" s="4"/>
      <c r="I78" s="4"/>
      <c r="J78" s="4">
        <f>E78*G78</f>
        <v>0</v>
      </c>
      <c r="K78" s="4"/>
      <c r="L78" s="6"/>
      <c r="M78" s="33"/>
      <c r="N78" s="33"/>
      <c r="O78" s="240"/>
      <c r="P78" s="240"/>
      <c r="Q78" s="240"/>
      <c r="R78" s="241"/>
      <c r="S78" s="240"/>
      <c r="T78" s="240"/>
      <c r="U78" s="240"/>
      <c r="V78" s="128"/>
      <c r="W78" s="198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:36" ht="12.75">
      <c r="A79" s="4"/>
      <c r="B79" s="4"/>
      <c r="C79" s="120"/>
      <c r="D79" s="120"/>
      <c r="E79" s="120"/>
      <c r="F79" s="174"/>
      <c r="G79" s="120"/>
      <c r="H79" s="120"/>
      <c r="I79" s="120"/>
      <c r="J79" s="107"/>
      <c r="K79" s="8"/>
      <c r="L79" s="6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198"/>
      <c r="AA79" s="33"/>
      <c r="AB79" s="240"/>
      <c r="AC79" s="240"/>
      <c r="AD79" s="240"/>
      <c r="AE79" s="241"/>
      <c r="AF79" s="240"/>
      <c r="AG79" s="240"/>
      <c r="AH79" s="240"/>
      <c r="AI79" s="128"/>
      <c r="AJ79" s="198"/>
    </row>
    <row r="80" spans="1:36" ht="12.75">
      <c r="A80" s="4"/>
      <c r="B80" s="4" t="s">
        <v>145</v>
      </c>
      <c r="C80" s="4" t="s">
        <v>544</v>
      </c>
      <c r="D80" s="4"/>
      <c r="E80" s="4"/>
      <c r="F80" s="4"/>
      <c r="G80" s="4"/>
      <c r="H80" s="4"/>
      <c r="I80" s="4"/>
      <c r="J80" s="4"/>
      <c r="K80" s="8"/>
      <c r="L80" s="6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198"/>
      <c r="AA80" s="33"/>
      <c r="AB80" s="33"/>
      <c r="AC80" s="33"/>
      <c r="AD80" s="33"/>
      <c r="AE80" s="33"/>
      <c r="AF80" s="33"/>
      <c r="AG80" s="33"/>
      <c r="AH80" s="33"/>
      <c r="AI80" s="33"/>
      <c r="AJ80" s="198"/>
    </row>
    <row r="81" spans="1:36" ht="12.75">
      <c r="A81" s="4"/>
      <c r="B81" s="4"/>
      <c r="C81" s="4" t="s">
        <v>301</v>
      </c>
      <c r="D81" s="4"/>
      <c r="E81" s="4"/>
      <c r="F81" s="4"/>
      <c r="G81" s="4"/>
      <c r="H81" s="4"/>
      <c r="I81" s="4"/>
      <c r="J81" s="4"/>
      <c r="K81" s="8"/>
      <c r="L81" s="6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198"/>
      <c r="AA81" s="33"/>
      <c r="AB81" s="33"/>
      <c r="AC81" s="33"/>
      <c r="AD81" s="33"/>
      <c r="AE81" s="33"/>
      <c r="AF81" s="33"/>
      <c r="AG81" s="33"/>
      <c r="AH81" s="33"/>
      <c r="AI81" s="33"/>
      <c r="AJ81" s="198"/>
    </row>
    <row r="82" spans="1:36" ht="12.75">
      <c r="A82" s="4"/>
      <c r="B82" s="4"/>
      <c r="C82" s="4" t="s">
        <v>163</v>
      </c>
      <c r="D82" s="4"/>
      <c r="E82" s="4"/>
      <c r="F82" s="4"/>
      <c r="G82" s="4"/>
      <c r="H82" s="4"/>
      <c r="I82" s="4"/>
      <c r="J82" s="4"/>
      <c r="K82" s="8"/>
      <c r="L82" s="6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198"/>
      <c r="AA82" s="33"/>
      <c r="AB82" s="33"/>
      <c r="AC82" s="33"/>
      <c r="AD82" s="33"/>
      <c r="AE82" s="33"/>
      <c r="AF82" s="33"/>
      <c r="AG82" s="33"/>
      <c r="AH82" s="33"/>
      <c r="AI82" s="33"/>
      <c r="AJ82" s="198"/>
    </row>
    <row r="83" spans="1:36" ht="12.75">
      <c r="A83" s="4"/>
      <c r="B83" s="4"/>
      <c r="C83" s="4" t="s">
        <v>302</v>
      </c>
      <c r="D83" s="4"/>
      <c r="E83" s="4">
        <v>1.8</v>
      </c>
      <c r="F83" s="4"/>
      <c r="G83" s="4"/>
      <c r="H83" s="4"/>
      <c r="I83" s="4"/>
      <c r="J83" s="4"/>
      <c r="K83" s="8"/>
      <c r="L83" s="6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198"/>
      <c r="AA83" s="33"/>
      <c r="AB83" s="33"/>
      <c r="AC83" s="33"/>
      <c r="AD83" s="33"/>
      <c r="AE83" s="33"/>
      <c r="AF83" s="33"/>
      <c r="AG83" s="33"/>
      <c r="AH83" s="33"/>
      <c r="AI83" s="33"/>
      <c r="AJ83" s="198"/>
    </row>
    <row r="84" spans="1:3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8"/>
      <c r="L84" s="6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198"/>
      <c r="AA84" s="33"/>
      <c r="AB84" s="33"/>
      <c r="AC84" s="33"/>
      <c r="AD84" s="33"/>
      <c r="AE84" s="33"/>
      <c r="AF84" s="33"/>
      <c r="AG84" s="33"/>
      <c r="AH84" s="33"/>
      <c r="AI84" s="33"/>
      <c r="AJ84" s="198"/>
    </row>
    <row r="85" spans="1:36" ht="12.75">
      <c r="A85" s="4"/>
      <c r="B85" s="4"/>
      <c r="C85" s="4" t="s">
        <v>146</v>
      </c>
      <c r="D85" s="4"/>
      <c r="E85" s="4">
        <f>SUM(E83:E84)</f>
        <v>1.8</v>
      </c>
      <c r="F85" s="4"/>
      <c r="G85" s="4"/>
      <c r="H85" s="4"/>
      <c r="I85" s="4"/>
      <c r="J85" s="4">
        <f>E85*G85</f>
        <v>0</v>
      </c>
      <c r="K85" s="8"/>
      <c r="L85" s="6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198"/>
      <c r="AA85" s="33"/>
      <c r="AB85" s="33"/>
      <c r="AC85" s="33"/>
      <c r="AD85" s="33"/>
      <c r="AE85" s="33"/>
      <c r="AF85" s="33"/>
      <c r="AG85" s="33"/>
      <c r="AH85" s="33"/>
      <c r="AI85" s="33"/>
      <c r="AJ85" s="198"/>
    </row>
    <row r="86" spans="1:36" ht="12.75">
      <c r="A86" s="4"/>
      <c r="B86" s="4"/>
      <c r="C86" s="4"/>
      <c r="D86" s="4"/>
      <c r="E86" s="4"/>
      <c r="F86" s="4"/>
      <c r="G86" s="4"/>
      <c r="H86" s="4"/>
      <c r="I86" s="6"/>
      <c r="J86" s="4"/>
      <c r="K86" s="8"/>
      <c r="L86" s="6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198"/>
      <c r="AA86" s="33"/>
      <c r="AB86" s="33"/>
      <c r="AC86" s="33"/>
      <c r="AD86" s="33"/>
      <c r="AE86" s="33"/>
      <c r="AF86" s="33"/>
      <c r="AG86" s="33"/>
      <c r="AH86" s="33"/>
      <c r="AI86" s="33"/>
      <c r="AJ86" s="198"/>
    </row>
    <row r="87" spans="1:36" ht="12.75">
      <c r="A87" s="4"/>
      <c r="B87" s="4" t="s">
        <v>139</v>
      </c>
      <c r="C87" s="4" t="s">
        <v>305</v>
      </c>
      <c r="D87" s="4"/>
      <c r="E87" s="4"/>
      <c r="F87" s="4"/>
      <c r="G87" s="4"/>
      <c r="H87" s="4"/>
      <c r="I87" s="6"/>
      <c r="J87" s="4"/>
      <c r="K87" s="8"/>
      <c r="L87" s="6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198"/>
      <c r="AA87" s="33"/>
      <c r="AB87" s="33"/>
      <c r="AC87" s="33"/>
      <c r="AD87" s="33"/>
      <c r="AE87" s="33"/>
      <c r="AF87" s="33"/>
      <c r="AG87" s="33"/>
      <c r="AH87" s="33"/>
      <c r="AI87" s="33"/>
      <c r="AJ87" s="198"/>
    </row>
    <row r="88" spans="1:36" ht="12.75">
      <c r="A88" s="4"/>
      <c r="B88" s="4"/>
      <c r="C88" s="4" t="s">
        <v>588</v>
      </c>
      <c r="D88" s="4"/>
      <c r="E88" s="4"/>
      <c r="F88" s="4"/>
      <c r="G88" s="4"/>
      <c r="H88" s="4"/>
      <c r="I88" s="6"/>
      <c r="J88" s="4"/>
      <c r="K88" s="8"/>
      <c r="L88" s="6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198"/>
      <c r="AA88" s="33"/>
      <c r="AB88" s="33"/>
      <c r="AC88" s="33"/>
      <c r="AD88" s="33"/>
      <c r="AE88" s="33"/>
      <c r="AF88" s="33"/>
      <c r="AG88" s="33"/>
      <c r="AH88" s="33"/>
      <c r="AI88" s="33"/>
      <c r="AJ88" s="198"/>
    </row>
    <row r="89" spans="1:36" ht="12.75">
      <c r="A89" s="4"/>
      <c r="B89" s="4"/>
      <c r="C89" s="4" t="s">
        <v>180</v>
      </c>
      <c r="D89" s="4"/>
      <c r="E89" s="4"/>
      <c r="F89" s="4"/>
      <c r="G89" s="4"/>
      <c r="H89" s="4"/>
      <c r="I89" s="6"/>
      <c r="J89" s="4"/>
      <c r="K89" s="8"/>
      <c r="L89" s="6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198"/>
      <c r="AA89" s="33"/>
      <c r="AB89" s="33"/>
      <c r="AC89" s="33"/>
      <c r="AD89" s="33"/>
      <c r="AE89" s="33"/>
      <c r="AF89" s="33"/>
      <c r="AG89" s="33"/>
      <c r="AH89" s="33"/>
      <c r="AI89" s="33"/>
      <c r="AJ89" s="198"/>
    </row>
    <row r="90" spans="1:36" ht="12.75">
      <c r="A90" s="4"/>
      <c r="B90" s="4" t="s">
        <v>156</v>
      </c>
      <c r="C90" s="4" t="s">
        <v>589</v>
      </c>
      <c r="D90" s="4"/>
      <c r="E90" s="4"/>
      <c r="F90" s="4"/>
      <c r="G90" s="4"/>
      <c r="H90" s="4"/>
      <c r="I90" s="6"/>
      <c r="J90" s="4"/>
      <c r="K90" s="8"/>
      <c r="L90" s="6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198"/>
      <c r="AA90" s="33"/>
      <c r="AB90" s="33"/>
      <c r="AC90" s="33"/>
      <c r="AD90" s="33"/>
      <c r="AE90" s="33"/>
      <c r="AF90" s="33"/>
      <c r="AG90" s="33"/>
      <c r="AH90" s="33"/>
      <c r="AI90" s="33"/>
      <c r="AJ90" s="198"/>
    </row>
    <row r="91" spans="1:36" ht="12.75">
      <c r="A91" s="4"/>
      <c r="B91" s="4"/>
      <c r="C91" s="4" t="s">
        <v>590</v>
      </c>
      <c r="D91" s="4"/>
      <c r="E91" s="4"/>
      <c r="F91" s="4"/>
      <c r="G91" s="4"/>
      <c r="H91" s="4"/>
      <c r="I91" s="6"/>
      <c r="J91" s="4"/>
      <c r="K91" s="8"/>
      <c r="L91" s="6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198"/>
      <c r="AA91" s="33"/>
      <c r="AB91" s="33"/>
      <c r="AC91" s="33"/>
      <c r="AD91" s="33"/>
      <c r="AE91" s="33"/>
      <c r="AF91" s="33"/>
      <c r="AG91" s="33"/>
      <c r="AH91" s="33"/>
      <c r="AI91" s="33"/>
      <c r="AJ91" s="198"/>
    </row>
    <row r="92" spans="1:36" ht="12.75">
      <c r="A92" s="4"/>
      <c r="B92" s="4"/>
      <c r="C92" s="4"/>
      <c r="D92" s="4"/>
      <c r="E92" s="4"/>
      <c r="F92" s="4"/>
      <c r="G92" s="4"/>
      <c r="H92" s="4"/>
      <c r="I92" s="6"/>
      <c r="J92" s="4"/>
      <c r="K92" s="8"/>
      <c r="L92" s="6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198"/>
      <c r="AA92" s="33"/>
      <c r="AB92" s="33"/>
      <c r="AC92" s="33"/>
      <c r="AD92" s="33"/>
      <c r="AE92" s="33"/>
      <c r="AF92" s="33"/>
      <c r="AG92" s="33"/>
      <c r="AH92" s="33"/>
      <c r="AI92" s="33"/>
      <c r="AJ92" s="198"/>
    </row>
    <row r="93" spans="1:36" ht="12.75">
      <c r="A93" s="4"/>
      <c r="B93" s="4"/>
      <c r="C93" s="4" t="s">
        <v>141</v>
      </c>
      <c r="D93" s="4"/>
      <c r="E93" s="4">
        <v>2</v>
      </c>
      <c r="F93" s="4"/>
      <c r="G93" s="4"/>
      <c r="H93" s="4"/>
      <c r="I93" s="4"/>
      <c r="J93" s="4">
        <f>E93*G93</f>
        <v>0</v>
      </c>
      <c r="K93" s="8"/>
      <c r="L93" s="6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198"/>
      <c r="AA93" s="33"/>
      <c r="AB93" s="33"/>
      <c r="AC93" s="33"/>
      <c r="AD93" s="33"/>
      <c r="AE93" s="33"/>
      <c r="AF93" s="33"/>
      <c r="AG93" s="33"/>
      <c r="AH93" s="33"/>
      <c r="AI93" s="33"/>
      <c r="AJ93" s="198"/>
    </row>
    <row r="94" spans="1:3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8"/>
      <c r="L94" s="6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198"/>
      <c r="AA94" s="33"/>
      <c r="AB94" s="33"/>
      <c r="AC94" s="33"/>
      <c r="AD94" s="33"/>
      <c r="AE94" s="33"/>
      <c r="AF94" s="33"/>
      <c r="AG94" s="33"/>
      <c r="AH94" s="33"/>
      <c r="AI94" s="33"/>
      <c r="AJ94" s="198"/>
    </row>
    <row r="95" spans="1:36" ht="12.75">
      <c r="A95" s="4"/>
      <c r="B95" s="4" t="s">
        <v>157</v>
      </c>
      <c r="C95" s="4" t="s">
        <v>591</v>
      </c>
      <c r="D95" s="4"/>
      <c r="E95" s="4"/>
      <c r="F95" s="4"/>
      <c r="G95" s="4"/>
      <c r="H95" s="4"/>
      <c r="I95" s="6"/>
      <c r="J95" s="4"/>
      <c r="K95" s="8"/>
      <c r="L95" s="6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198"/>
      <c r="AA95" s="33"/>
      <c r="AB95" s="33"/>
      <c r="AC95" s="33"/>
      <c r="AD95" s="33"/>
      <c r="AE95" s="33"/>
      <c r="AF95" s="33"/>
      <c r="AG95" s="33"/>
      <c r="AH95" s="33"/>
      <c r="AI95" s="33"/>
      <c r="AJ95" s="198"/>
    </row>
    <row r="96" spans="1:36" ht="12.75">
      <c r="A96" s="4"/>
      <c r="B96" s="4"/>
      <c r="C96" s="4" t="s">
        <v>592</v>
      </c>
      <c r="D96" s="4"/>
      <c r="E96" s="4"/>
      <c r="F96" s="4"/>
      <c r="G96" s="4"/>
      <c r="H96" s="4"/>
      <c r="I96" s="6"/>
      <c r="J96" s="4"/>
      <c r="K96" s="8"/>
      <c r="L96" s="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198"/>
      <c r="AA96" s="33"/>
      <c r="AB96" s="33"/>
      <c r="AC96" s="33"/>
      <c r="AD96" s="33"/>
      <c r="AE96" s="33"/>
      <c r="AF96" s="33"/>
      <c r="AG96" s="33"/>
      <c r="AH96" s="33"/>
      <c r="AI96" s="33"/>
      <c r="AJ96" s="198"/>
    </row>
    <row r="97" spans="1:36" ht="12.75">
      <c r="A97" s="4"/>
      <c r="B97" s="4"/>
      <c r="C97" s="4"/>
      <c r="D97" s="4"/>
      <c r="E97" s="4"/>
      <c r="F97" s="4"/>
      <c r="G97" s="4"/>
      <c r="H97" s="4"/>
      <c r="I97" s="6"/>
      <c r="J97" s="4"/>
      <c r="K97" s="8"/>
      <c r="L97" s="6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198"/>
      <c r="AA97" s="33"/>
      <c r="AB97" s="33"/>
      <c r="AC97" s="33"/>
      <c r="AD97" s="33"/>
      <c r="AE97" s="33"/>
      <c r="AF97" s="33"/>
      <c r="AG97" s="33"/>
      <c r="AH97" s="33"/>
      <c r="AI97" s="33"/>
      <c r="AJ97" s="198"/>
    </row>
    <row r="98" spans="1:36" ht="12.75">
      <c r="A98" s="4"/>
      <c r="B98" s="4"/>
      <c r="C98" s="4" t="s">
        <v>141</v>
      </c>
      <c r="D98" s="4"/>
      <c r="E98" s="4">
        <v>3</v>
      </c>
      <c r="F98" s="4"/>
      <c r="G98" s="4"/>
      <c r="H98" s="4"/>
      <c r="I98" s="4"/>
      <c r="J98" s="4">
        <f>E98*G98</f>
        <v>0</v>
      </c>
      <c r="K98" s="8"/>
      <c r="L98" s="6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198"/>
      <c r="AA98" s="33"/>
      <c r="AB98" s="33"/>
      <c r="AC98" s="33"/>
      <c r="AD98" s="33"/>
      <c r="AE98" s="33"/>
      <c r="AF98" s="33"/>
      <c r="AG98" s="33"/>
      <c r="AH98" s="33"/>
      <c r="AI98" s="33"/>
      <c r="AJ98" s="198"/>
    </row>
    <row r="99" spans="1:36" ht="12.75">
      <c r="A99" s="4"/>
      <c r="B99" s="4"/>
      <c r="C99" s="4"/>
      <c r="D99" s="4"/>
      <c r="E99" s="4"/>
      <c r="F99" s="4"/>
      <c r="G99" s="4"/>
      <c r="H99" s="4"/>
      <c r="I99" s="6"/>
      <c r="J99" s="4"/>
      <c r="K99" s="8"/>
      <c r="L99" s="6"/>
      <c r="M99" s="208"/>
      <c r="N99" s="33"/>
      <c r="O99" s="33"/>
      <c r="P99" s="33"/>
      <c r="Q99" s="33"/>
      <c r="R99" s="33"/>
      <c r="S99" s="33"/>
      <c r="T99" s="33"/>
      <c r="U99" s="33"/>
      <c r="V99" s="33"/>
      <c r="W99" s="198"/>
      <c r="AA99" s="33"/>
      <c r="AB99" s="33"/>
      <c r="AC99" s="33"/>
      <c r="AD99" s="33"/>
      <c r="AE99" s="33"/>
      <c r="AF99" s="33"/>
      <c r="AG99" s="33"/>
      <c r="AH99" s="33"/>
      <c r="AI99" s="33"/>
      <c r="AJ99" s="198"/>
    </row>
    <row r="100" spans="1:36" ht="12.75">
      <c r="A100" s="4"/>
      <c r="B100" s="4" t="s">
        <v>171</v>
      </c>
      <c r="C100" s="4" t="s">
        <v>593</v>
      </c>
      <c r="D100" s="4"/>
      <c r="E100" s="4"/>
      <c r="F100" s="4"/>
      <c r="G100" s="4"/>
      <c r="H100" s="4"/>
      <c r="I100" s="6"/>
      <c r="J100" s="4"/>
      <c r="K100" s="8"/>
      <c r="L100" s="6"/>
      <c r="M100" s="208"/>
      <c r="N100" s="33"/>
      <c r="O100" s="33"/>
      <c r="P100" s="33"/>
      <c r="Q100" s="33"/>
      <c r="R100" s="33"/>
      <c r="S100" s="33"/>
      <c r="T100" s="33"/>
      <c r="U100" s="33"/>
      <c r="V100" s="33"/>
      <c r="W100" s="198"/>
      <c r="AA100" s="33"/>
      <c r="AB100" s="33"/>
      <c r="AC100" s="33"/>
      <c r="AD100" s="33"/>
      <c r="AE100" s="33"/>
      <c r="AF100" s="33"/>
      <c r="AG100" s="33"/>
      <c r="AH100" s="33"/>
      <c r="AI100" s="33"/>
      <c r="AJ100" s="198"/>
    </row>
    <row r="101" spans="1:36" ht="12.75">
      <c r="A101" s="4"/>
      <c r="B101" s="4"/>
      <c r="C101" s="4"/>
      <c r="D101" s="4"/>
      <c r="E101" s="4"/>
      <c r="F101" s="4"/>
      <c r="G101" s="4"/>
      <c r="H101" s="4"/>
      <c r="I101" s="6"/>
      <c r="J101" s="4"/>
      <c r="K101" s="8"/>
      <c r="L101" s="6"/>
      <c r="M101" s="208"/>
      <c r="N101" s="33"/>
      <c r="O101" s="33"/>
      <c r="P101" s="33"/>
      <c r="Q101" s="33"/>
      <c r="R101" s="33"/>
      <c r="S101" s="33"/>
      <c r="T101" s="33"/>
      <c r="U101" s="33"/>
      <c r="V101" s="33"/>
      <c r="W101" s="198"/>
      <c r="AA101" s="33"/>
      <c r="AB101" s="33"/>
      <c r="AC101" s="33"/>
      <c r="AD101" s="33"/>
      <c r="AE101" s="33"/>
      <c r="AF101" s="33"/>
      <c r="AG101" s="33"/>
      <c r="AH101" s="33"/>
      <c r="AI101" s="33"/>
      <c r="AJ101" s="198"/>
    </row>
    <row r="102" spans="1:36" ht="12.75">
      <c r="A102" s="4"/>
      <c r="B102" s="4"/>
      <c r="C102" s="4" t="s">
        <v>141</v>
      </c>
      <c r="D102" s="4"/>
      <c r="E102" s="4">
        <v>1</v>
      </c>
      <c r="F102" s="4"/>
      <c r="G102" s="4"/>
      <c r="H102" s="4"/>
      <c r="I102" s="4"/>
      <c r="J102" s="4">
        <f>E102*G102</f>
        <v>0</v>
      </c>
      <c r="K102" s="8"/>
      <c r="L102" s="6"/>
      <c r="M102" s="208"/>
      <c r="N102" s="33"/>
      <c r="O102" s="33"/>
      <c r="P102" s="33"/>
      <c r="Q102" s="33"/>
      <c r="R102" s="33"/>
      <c r="S102" s="33"/>
      <c r="T102" s="33"/>
      <c r="U102" s="33"/>
      <c r="V102" s="33"/>
      <c r="W102" s="198"/>
      <c r="AA102" s="33"/>
      <c r="AB102" s="33"/>
      <c r="AC102" s="33"/>
      <c r="AD102" s="33"/>
      <c r="AE102" s="33"/>
      <c r="AF102" s="33"/>
      <c r="AG102" s="33"/>
      <c r="AH102" s="33"/>
      <c r="AI102" s="33"/>
      <c r="AJ102" s="198"/>
    </row>
    <row r="103" spans="1:36" ht="12.75">
      <c r="A103" s="4"/>
      <c r="B103" s="4"/>
      <c r="C103" s="4"/>
      <c r="D103" s="4"/>
      <c r="E103" s="4"/>
      <c r="F103" s="4"/>
      <c r="G103" s="4"/>
      <c r="H103" s="4"/>
      <c r="I103" s="6"/>
      <c r="J103" s="4"/>
      <c r="K103" s="8"/>
      <c r="L103" s="6"/>
      <c r="M103" s="208"/>
      <c r="N103" s="33"/>
      <c r="O103" s="33"/>
      <c r="Q103" s="221"/>
      <c r="R103" s="198"/>
      <c r="S103" s="198"/>
      <c r="T103" s="198"/>
      <c r="U103" s="198"/>
      <c r="V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198"/>
    </row>
    <row r="104" spans="1:35" ht="12.75">
      <c r="A104" s="4"/>
      <c r="B104" s="4" t="s">
        <v>147</v>
      </c>
      <c r="C104" s="4" t="s">
        <v>594</v>
      </c>
      <c r="E104" s="40"/>
      <c r="F104" s="8"/>
      <c r="G104" s="8"/>
      <c r="H104" s="8"/>
      <c r="I104" s="8"/>
      <c r="J104" s="4"/>
      <c r="K104" s="7"/>
      <c r="L104" s="4"/>
      <c r="N104" s="33"/>
      <c r="O104" s="33"/>
      <c r="Q104" s="221"/>
      <c r="R104" s="198"/>
      <c r="S104" s="198"/>
      <c r="T104" s="198"/>
      <c r="U104" s="198"/>
      <c r="V104" s="33"/>
      <c r="AA104" s="33"/>
      <c r="AB104" s="33"/>
      <c r="AD104" s="221"/>
      <c r="AE104" s="198"/>
      <c r="AF104" s="198"/>
      <c r="AG104" s="198"/>
      <c r="AH104" s="198"/>
      <c r="AI104" s="33"/>
    </row>
    <row r="105" spans="1:35" ht="12.75">
      <c r="A105" s="4"/>
      <c r="B105" s="4"/>
      <c r="C105" s="4" t="s">
        <v>595</v>
      </c>
      <c r="E105" s="40"/>
      <c r="F105" s="8"/>
      <c r="G105" s="8"/>
      <c r="H105" s="8"/>
      <c r="I105" s="8"/>
      <c r="J105" s="4"/>
      <c r="K105" s="7"/>
      <c r="L105" s="4"/>
      <c r="N105" s="33"/>
      <c r="O105" s="33"/>
      <c r="P105" s="33"/>
      <c r="Q105" s="221"/>
      <c r="V105" s="33"/>
      <c r="AA105" s="33"/>
      <c r="AB105" s="33"/>
      <c r="AD105" s="221"/>
      <c r="AE105" s="198"/>
      <c r="AF105" s="198"/>
      <c r="AG105" s="198"/>
      <c r="AH105" s="198"/>
      <c r="AI105" s="33"/>
    </row>
    <row r="106" spans="1:35" ht="12.75">
      <c r="A106" s="4"/>
      <c r="B106" s="4"/>
      <c r="C106" s="4" t="s">
        <v>596</v>
      </c>
      <c r="D106" s="4"/>
      <c r="E106" s="40"/>
      <c r="F106" s="7"/>
      <c r="G106" s="7"/>
      <c r="H106" s="7"/>
      <c r="I106" s="7"/>
      <c r="J106" s="4"/>
      <c r="K106" s="7"/>
      <c r="L106" s="4"/>
      <c r="M106" s="33"/>
      <c r="N106" s="33"/>
      <c r="O106" s="33"/>
      <c r="P106" s="33"/>
      <c r="Q106" s="33"/>
      <c r="R106" s="33"/>
      <c r="S106" s="33"/>
      <c r="T106" s="33"/>
      <c r="V106" s="33"/>
      <c r="AA106" s="33"/>
      <c r="AB106" s="33"/>
      <c r="AC106" s="33"/>
      <c r="AD106" s="221"/>
      <c r="AI106" s="33"/>
    </row>
    <row r="107" spans="1:35" ht="12.75">
      <c r="A107" s="4"/>
      <c r="B107" s="4"/>
      <c r="C107" s="4" t="s">
        <v>597</v>
      </c>
      <c r="D107" s="4"/>
      <c r="E107" s="4"/>
      <c r="F107" s="4"/>
      <c r="G107" s="4"/>
      <c r="H107" s="4"/>
      <c r="I107" s="7"/>
      <c r="J107" s="4"/>
      <c r="K107" s="7"/>
      <c r="L107" s="4"/>
      <c r="M107" s="33"/>
      <c r="N107" s="33"/>
      <c r="O107" s="33"/>
      <c r="P107" s="33"/>
      <c r="Q107" s="33"/>
      <c r="R107" s="33"/>
      <c r="S107" s="33"/>
      <c r="T107" s="33"/>
      <c r="V107" s="33"/>
      <c r="AA107" s="33"/>
      <c r="AB107" s="33"/>
      <c r="AC107" s="33"/>
      <c r="AD107" s="33"/>
      <c r="AE107" s="33"/>
      <c r="AF107" s="33"/>
      <c r="AG107" s="33"/>
      <c r="AI107" s="33"/>
    </row>
    <row r="108" spans="1:35" ht="12.75">
      <c r="A108" s="4"/>
      <c r="B108" s="4"/>
      <c r="C108" s="4" t="s">
        <v>304</v>
      </c>
      <c r="D108" s="4"/>
      <c r="E108" s="4"/>
      <c r="F108" s="4"/>
      <c r="G108" s="4"/>
      <c r="H108" s="4"/>
      <c r="I108" s="7"/>
      <c r="J108" s="4"/>
      <c r="K108" s="7"/>
      <c r="L108" s="4"/>
      <c r="N108" s="33"/>
      <c r="O108" s="33"/>
      <c r="Q108" s="221"/>
      <c r="R108" s="198"/>
      <c r="S108" s="198"/>
      <c r="T108" s="198"/>
      <c r="U108" s="198"/>
      <c r="V108" s="33"/>
      <c r="AA108" s="33"/>
      <c r="AB108" s="33"/>
      <c r="AC108" s="33"/>
      <c r="AD108" s="33"/>
      <c r="AE108" s="33"/>
      <c r="AF108" s="33"/>
      <c r="AG108" s="33"/>
      <c r="AI108" s="33"/>
    </row>
    <row r="109" spans="1:35" ht="12.75">
      <c r="A109" s="4"/>
      <c r="B109" s="4"/>
      <c r="C109" s="4" t="s">
        <v>598</v>
      </c>
      <c r="E109" s="40"/>
      <c r="F109" s="8"/>
      <c r="G109" s="8"/>
      <c r="H109" s="8"/>
      <c r="I109" s="8"/>
      <c r="J109" s="4"/>
      <c r="K109" s="7"/>
      <c r="L109" s="4"/>
      <c r="N109" s="33"/>
      <c r="O109" s="33"/>
      <c r="Q109" s="221"/>
      <c r="R109" s="198"/>
      <c r="S109" s="198"/>
      <c r="T109" s="198"/>
      <c r="U109" s="198"/>
      <c r="V109" s="33"/>
      <c r="AA109" s="33"/>
      <c r="AB109" s="33"/>
      <c r="AD109" s="221"/>
      <c r="AE109" s="198"/>
      <c r="AF109" s="198"/>
      <c r="AG109" s="198"/>
      <c r="AH109" s="198"/>
      <c r="AI109" s="33"/>
    </row>
    <row r="110" spans="1:35" ht="12.75">
      <c r="A110" s="4"/>
      <c r="B110" s="4"/>
      <c r="C110" s="4" t="s">
        <v>455</v>
      </c>
      <c r="E110" s="40"/>
      <c r="F110" s="8"/>
      <c r="G110" s="8"/>
      <c r="H110" s="8"/>
      <c r="I110" s="8"/>
      <c r="J110" s="4"/>
      <c r="K110" s="7"/>
      <c r="L110" s="6"/>
      <c r="M110" s="210"/>
      <c r="N110" s="33"/>
      <c r="O110" s="33"/>
      <c r="P110" s="33"/>
      <c r="Q110" s="33"/>
      <c r="R110" s="33"/>
      <c r="S110" s="33"/>
      <c r="T110" s="33"/>
      <c r="U110" s="33"/>
      <c r="V110" s="33"/>
      <c r="W110" s="198"/>
      <c r="AA110" s="33"/>
      <c r="AB110" s="33"/>
      <c r="AD110" s="221"/>
      <c r="AE110" s="198"/>
      <c r="AF110" s="198"/>
      <c r="AG110" s="198"/>
      <c r="AH110" s="198"/>
      <c r="AI110" s="33"/>
    </row>
    <row r="111" spans="1:36" ht="12.75">
      <c r="A111" s="4"/>
      <c r="B111" s="4"/>
      <c r="C111" s="4"/>
      <c r="D111" s="4"/>
      <c r="E111" s="4"/>
      <c r="F111" s="4"/>
      <c r="G111" s="4"/>
      <c r="H111" s="4"/>
      <c r="I111" s="6"/>
      <c r="J111" s="4"/>
      <c r="K111" s="8"/>
      <c r="L111" s="6"/>
      <c r="M111" s="210"/>
      <c r="N111" s="33"/>
      <c r="O111" s="33"/>
      <c r="P111" s="33"/>
      <c r="Q111" s="33"/>
      <c r="R111" s="33"/>
      <c r="S111" s="33"/>
      <c r="T111" s="33"/>
      <c r="U111" s="33"/>
      <c r="V111" s="33"/>
      <c r="W111" s="198"/>
      <c r="AA111" s="33"/>
      <c r="AB111" s="33"/>
      <c r="AC111" s="33"/>
      <c r="AD111" s="33"/>
      <c r="AE111" s="33"/>
      <c r="AF111" s="33"/>
      <c r="AG111" s="33"/>
      <c r="AH111" s="33"/>
      <c r="AI111" s="33"/>
      <c r="AJ111" s="198"/>
    </row>
    <row r="112" spans="1:36" ht="12.75">
      <c r="A112" s="4"/>
      <c r="B112" s="4"/>
      <c r="C112" s="4" t="s">
        <v>138</v>
      </c>
      <c r="D112" s="4"/>
      <c r="E112" s="4">
        <v>5.15</v>
      </c>
      <c r="F112" s="4"/>
      <c r="G112" s="4"/>
      <c r="H112" s="4"/>
      <c r="I112" s="4"/>
      <c r="J112" s="4">
        <f>E112*G112</f>
        <v>0</v>
      </c>
      <c r="K112" s="8"/>
      <c r="L112" s="6"/>
      <c r="M112" s="210"/>
      <c r="N112" s="33"/>
      <c r="O112" s="33"/>
      <c r="P112" s="33"/>
      <c r="Q112" s="33"/>
      <c r="R112" s="33"/>
      <c r="S112" s="33"/>
      <c r="T112" s="33"/>
      <c r="U112" s="33"/>
      <c r="V112" s="33"/>
      <c r="W112" s="198"/>
      <c r="AA112" s="33"/>
      <c r="AB112" s="33"/>
      <c r="AC112" s="33"/>
      <c r="AD112" s="33"/>
      <c r="AE112" s="33"/>
      <c r="AF112" s="33"/>
      <c r="AG112" s="33"/>
      <c r="AH112" s="33"/>
      <c r="AI112" s="33"/>
      <c r="AJ112" s="198"/>
    </row>
    <row r="113" spans="1:36" ht="12.75">
      <c r="A113" s="4"/>
      <c r="B113" s="4"/>
      <c r="C113" s="4"/>
      <c r="D113" s="4"/>
      <c r="E113" s="4"/>
      <c r="F113" s="4"/>
      <c r="G113" s="4"/>
      <c r="H113" s="4"/>
      <c r="I113" s="6"/>
      <c r="J113" s="4"/>
      <c r="K113" s="8"/>
      <c r="L113" s="6"/>
      <c r="M113" s="210"/>
      <c r="N113" s="33"/>
      <c r="O113" s="242"/>
      <c r="Q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198"/>
    </row>
    <row r="114" spans="1:30" ht="12.75">
      <c r="A114" s="4"/>
      <c r="B114" s="6" t="s">
        <v>148</v>
      </c>
      <c r="C114" s="175" t="s">
        <v>285</v>
      </c>
      <c r="E114" s="4"/>
      <c r="L114" s="6"/>
      <c r="M114" s="210"/>
      <c r="N114" s="71"/>
      <c r="O114" s="242"/>
      <c r="Q114" s="33"/>
      <c r="AA114" s="33"/>
      <c r="AB114" s="242"/>
      <c r="AD114" s="33"/>
    </row>
    <row r="115" spans="1:30" ht="12.75">
      <c r="A115" s="4"/>
      <c r="B115" s="9"/>
      <c r="C115" s="175" t="s">
        <v>409</v>
      </c>
      <c r="E115" s="4"/>
      <c r="L115" s="6"/>
      <c r="M115" s="210"/>
      <c r="N115" s="71"/>
      <c r="O115" s="242"/>
      <c r="P115" s="33"/>
      <c r="Q115" s="33"/>
      <c r="R115" s="33"/>
      <c r="S115" s="33"/>
      <c r="T115" s="33"/>
      <c r="U115" s="33"/>
      <c r="AA115" s="71"/>
      <c r="AB115" s="242"/>
      <c r="AD115" s="33"/>
    </row>
    <row r="116" spans="1:34" ht="12.75">
      <c r="A116" s="4"/>
      <c r="B116" s="9"/>
      <c r="C116" s="175" t="s">
        <v>286</v>
      </c>
      <c r="D116" s="4"/>
      <c r="E116" s="4"/>
      <c r="F116" s="4"/>
      <c r="G116" s="4"/>
      <c r="H116" s="4"/>
      <c r="I116" s="4"/>
      <c r="L116" s="6"/>
      <c r="M116" s="210"/>
      <c r="N116" s="71"/>
      <c r="O116" s="242"/>
      <c r="P116" s="33"/>
      <c r="Q116" s="33"/>
      <c r="R116" s="33"/>
      <c r="S116" s="33"/>
      <c r="T116" s="33"/>
      <c r="U116" s="33"/>
      <c r="AA116" s="71"/>
      <c r="AB116" s="242"/>
      <c r="AC116" s="33"/>
      <c r="AD116" s="33"/>
      <c r="AE116" s="33"/>
      <c r="AF116" s="33"/>
      <c r="AG116" s="33"/>
      <c r="AH116" s="33"/>
    </row>
    <row r="117" spans="1:34" ht="12.75">
      <c r="A117" s="4"/>
      <c r="B117" s="9"/>
      <c r="C117" s="175" t="s">
        <v>287</v>
      </c>
      <c r="D117" s="4"/>
      <c r="E117" s="4"/>
      <c r="F117" s="4"/>
      <c r="G117" s="4"/>
      <c r="H117" s="4"/>
      <c r="I117" s="4"/>
      <c r="L117" s="6"/>
      <c r="M117" s="33"/>
      <c r="N117" s="71"/>
      <c r="O117" s="242"/>
      <c r="P117" s="33"/>
      <c r="Q117" s="33"/>
      <c r="R117" s="33"/>
      <c r="S117" s="33"/>
      <c r="T117" s="33"/>
      <c r="U117" s="33"/>
      <c r="AA117" s="71"/>
      <c r="AB117" s="242"/>
      <c r="AC117" s="33"/>
      <c r="AD117" s="33"/>
      <c r="AE117" s="33"/>
      <c r="AF117" s="33"/>
      <c r="AG117" s="33"/>
      <c r="AH117" s="33"/>
    </row>
    <row r="118" spans="1:34" ht="12.75">
      <c r="A118" s="4"/>
      <c r="B118" s="9"/>
      <c r="C118" s="175" t="s">
        <v>288</v>
      </c>
      <c r="D118" s="4"/>
      <c r="E118" s="4"/>
      <c r="F118" s="4"/>
      <c r="G118" s="4"/>
      <c r="H118" s="4"/>
      <c r="I118" s="4"/>
      <c r="L118" s="6"/>
      <c r="M118" s="33"/>
      <c r="N118" s="71"/>
      <c r="O118" s="242"/>
      <c r="P118" s="33"/>
      <c r="Q118" s="33"/>
      <c r="R118" s="33"/>
      <c r="S118" s="33"/>
      <c r="T118" s="33"/>
      <c r="U118" s="33"/>
      <c r="AA118" s="71"/>
      <c r="AB118" s="242"/>
      <c r="AC118" s="33"/>
      <c r="AD118" s="33"/>
      <c r="AE118" s="33"/>
      <c r="AF118" s="33"/>
      <c r="AG118" s="33"/>
      <c r="AH118" s="33"/>
    </row>
    <row r="119" spans="1:34" ht="12.75">
      <c r="A119" s="4"/>
      <c r="B119" s="9"/>
      <c r="C119" s="175" t="s">
        <v>599</v>
      </c>
      <c r="D119" s="4"/>
      <c r="E119" s="4"/>
      <c r="F119" s="4"/>
      <c r="G119" s="4"/>
      <c r="H119" s="4"/>
      <c r="I119" s="4"/>
      <c r="L119" s="6"/>
      <c r="M119" s="33"/>
      <c r="N119" s="71"/>
      <c r="O119" s="242"/>
      <c r="P119" s="33"/>
      <c r="Q119" s="33"/>
      <c r="R119" s="33"/>
      <c r="S119" s="33"/>
      <c r="T119" s="33"/>
      <c r="U119" s="33"/>
      <c r="AA119" s="71"/>
      <c r="AB119" s="242"/>
      <c r="AC119" s="33"/>
      <c r="AD119" s="33"/>
      <c r="AE119" s="33"/>
      <c r="AF119" s="33"/>
      <c r="AG119" s="33"/>
      <c r="AH119" s="33"/>
    </row>
    <row r="120" spans="1:34" ht="15">
      <c r="A120" s="4"/>
      <c r="B120" s="9"/>
      <c r="C120" s="175" t="s">
        <v>309</v>
      </c>
      <c r="D120" s="4"/>
      <c r="E120" s="4"/>
      <c r="F120" s="4"/>
      <c r="G120" s="4"/>
      <c r="H120" s="4"/>
      <c r="I120" s="4"/>
      <c r="L120" s="6"/>
      <c r="M120" s="33"/>
      <c r="N120" s="71"/>
      <c r="O120" s="242"/>
      <c r="P120" s="33"/>
      <c r="Q120" s="33"/>
      <c r="R120" s="33"/>
      <c r="S120" s="33"/>
      <c r="T120" s="33"/>
      <c r="U120" s="33"/>
      <c r="AA120" s="71"/>
      <c r="AB120" s="242"/>
      <c r="AC120" s="33"/>
      <c r="AD120" s="33"/>
      <c r="AE120" s="33"/>
      <c r="AF120" s="33"/>
      <c r="AG120" s="33"/>
      <c r="AH120" s="33"/>
    </row>
    <row r="121" spans="1:34" ht="12.75">
      <c r="A121" s="4"/>
      <c r="B121" s="9"/>
      <c r="C121" s="175" t="s">
        <v>289</v>
      </c>
      <c r="D121" s="4"/>
      <c r="E121" s="4"/>
      <c r="F121" s="4"/>
      <c r="G121" s="4"/>
      <c r="H121" s="4"/>
      <c r="I121" s="4"/>
      <c r="L121" s="6"/>
      <c r="M121" s="33"/>
      <c r="N121" s="71"/>
      <c r="O121" s="242"/>
      <c r="P121" s="33"/>
      <c r="Q121" s="33"/>
      <c r="R121" s="33"/>
      <c r="S121" s="33"/>
      <c r="T121" s="33"/>
      <c r="U121" s="33"/>
      <c r="AA121" s="71"/>
      <c r="AB121" s="242"/>
      <c r="AC121" s="33"/>
      <c r="AD121" s="33"/>
      <c r="AE121" s="33"/>
      <c r="AF121" s="33"/>
      <c r="AG121" s="33"/>
      <c r="AH121" s="33"/>
    </row>
    <row r="122" spans="1:34" ht="12.75">
      <c r="A122" s="4"/>
      <c r="B122" s="9"/>
      <c r="C122" s="175" t="s">
        <v>290</v>
      </c>
      <c r="D122" s="4"/>
      <c r="E122" s="4"/>
      <c r="F122" s="4"/>
      <c r="G122" s="4"/>
      <c r="H122" s="4"/>
      <c r="I122" s="4"/>
      <c r="L122" s="6"/>
      <c r="M122" s="33"/>
      <c r="N122" s="71"/>
      <c r="O122" s="242"/>
      <c r="P122" s="33"/>
      <c r="Q122" s="33"/>
      <c r="R122" s="33"/>
      <c r="S122" s="33"/>
      <c r="T122" s="33"/>
      <c r="U122" s="33"/>
      <c r="AA122" s="71"/>
      <c r="AB122" s="242"/>
      <c r="AC122" s="33"/>
      <c r="AD122" s="33"/>
      <c r="AE122" s="33"/>
      <c r="AF122" s="33"/>
      <c r="AG122" s="33"/>
      <c r="AH122" s="33"/>
    </row>
    <row r="123" spans="1:34" ht="12.75">
      <c r="A123" s="4"/>
      <c r="B123" s="9"/>
      <c r="C123" s="175" t="s">
        <v>291</v>
      </c>
      <c r="D123" s="4"/>
      <c r="E123" s="4"/>
      <c r="F123" s="4"/>
      <c r="G123" s="4"/>
      <c r="H123" s="4"/>
      <c r="I123" s="4"/>
      <c r="L123" s="6"/>
      <c r="M123" s="117"/>
      <c r="N123" s="71"/>
      <c r="O123" s="242"/>
      <c r="P123" s="33"/>
      <c r="Q123" s="33"/>
      <c r="R123" s="33"/>
      <c r="S123" s="33"/>
      <c r="T123" s="33"/>
      <c r="U123" s="33"/>
      <c r="AA123" s="71"/>
      <c r="AB123" s="242"/>
      <c r="AC123" s="33"/>
      <c r="AD123" s="33"/>
      <c r="AE123" s="33"/>
      <c r="AF123" s="33"/>
      <c r="AG123" s="33"/>
      <c r="AH123" s="33"/>
    </row>
    <row r="124" spans="1:34" ht="12.75">
      <c r="A124" s="4"/>
      <c r="B124" s="9"/>
      <c r="C124" s="175" t="s">
        <v>292</v>
      </c>
      <c r="D124" s="4"/>
      <c r="E124" s="4"/>
      <c r="F124" s="4"/>
      <c r="G124" s="4"/>
      <c r="H124" s="4"/>
      <c r="I124" s="4"/>
      <c r="L124" s="6"/>
      <c r="M124" s="117"/>
      <c r="N124" s="71"/>
      <c r="O124" s="242"/>
      <c r="P124" s="33"/>
      <c r="Q124" s="33"/>
      <c r="R124" s="33"/>
      <c r="S124" s="33"/>
      <c r="T124" s="33"/>
      <c r="U124" s="33"/>
      <c r="AA124" s="71"/>
      <c r="AB124" s="242"/>
      <c r="AC124" s="33"/>
      <c r="AD124" s="33"/>
      <c r="AE124" s="33"/>
      <c r="AF124" s="33"/>
      <c r="AG124" s="33"/>
      <c r="AH124" s="33"/>
    </row>
    <row r="125" spans="1:34" ht="12.75">
      <c r="A125" s="4"/>
      <c r="B125" s="9"/>
      <c r="C125" s="175" t="s">
        <v>600</v>
      </c>
      <c r="D125" s="4"/>
      <c r="E125" s="4"/>
      <c r="F125" s="4"/>
      <c r="G125" s="4"/>
      <c r="H125" s="4"/>
      <c r="I125" s="4"/>
      <c r="L125" s="6"/>
      <c r="M125" s="117"/>
      <c r="N125" s="71"/>
      <c r="O125" s="242"/>
      <c r="P125" s="33"/>
      <c r="Q125" s="33"/>
      <c r="R125" s="33"/>
      <c r="S125" s="33"/>
      <c r="T125" s="33"/>
      <c r="U125" s="72"/>
      <c r="AA125" s="71"/>
      <c r="AB125" s="242"/>
      <c r="AC125" s="33"/>
      <c r="AD125" s="33"/>
      <c r="AE125" s="33"/>
      <c r="AF125" s="33"/>
      <c r="AG125" s="33"/>
      <c r="AH125" s="33"/>
    </row>
    <row r="126" spans="1:34" ht="12.75">
      <c r="A126" s="4"/>
      <c r="B126" s="9"/>
      <c r="C126" s="175" t="s">
        <v>310</v>
      </c>
      <c r="D126" s="4"/>
      <c r="E126" s="4"/>
      <c r="F126" s="4"/>
      <c r="G126" s="4"/>
      <c r="H126" s="4"/>
      <c r="I126" s="19"/>
      <c r="L126" s="6"/>
      <c r="M126" s="117"/>
      <c r="N126" s="71"/>
      <c r="O126" s="242"/>
      <c r="P126" s="33"/>
      <c r="Q126" s="33"/>
      <c r="R126" s="33"/>
      <c r="S126" s="33"/>
      <c r="T126" s="33"/>
      <c r="U126" s="72"/>
      <c r="AA126" s="71"/>
      <c r="AB126" s="242"/>
      <c r="AC126" s="33"/>
      <c r="AD126" s="33"/>
      <c r="AE126" s="33"/>
      <c r="AF126" s="33"/>
      <c r="AG126" s="33"/>
      <c r="AH126" s="72"/>
    </row>
    <row r="127" spans="1:34" ht="12.75">
      <c r="A127" s="4"/>
      <c r="B127" s="9"/>
      <c r="C127" s="175" t="s">
        <v>293</v>
      </c>
      <c r="D127" s="4"/>
      <c r="E127" s="4"/>
      <c r="F127" s="4"/>
      <c r="G127" s="4"/>
      <c r="H127" s="4"/>
      <c r="I127" s="19"/>
      <c r="L127" s="6"/>
      <c r="M127" s="117"/>
      <c r="N127" s="71"/>
      <c r="O127" s="242"/>
      <c r="P127" s="33"/>
      <c r="Q127" s="33"/>
      <c r="R127" s="33"/>
      <c r="S127" s="33"/>
      <c r="T127" s="33"/>
      <c r="U127" s="72"/>
      <c r="AA127" s="71"/>
      <c r="AB127" s="242"/>
      <c r="AC127" s="33"/>
      <c r="AD127" s="33"/>
      <c r="AE127" s="33"/>
      <c r="AF127" s="33"/>
      <c r="AG127" s="33"/>
      <c r="AH127" s="72"/>
    </row>
    <row r="128" spans="1:34" ht="12.75">
      <c r="A128" s="4"/>
      <c r="B128" s="9"/>
      <c r="C128" s="175" t="s">
        <v>456</v>
      </c>
      <c r="D128" s="4"/>
      <c r="E128" s="4"/>
      <c r="F128" s="4"/>
      <c r="G128" s="4"/>
      <c r="H128" s="4"/>
      <c r="I128" s="19"/>
      <c r="L128" s="6"/>
      <c r="M128" s="117"/>
      <c r="N128" s="71"/>
      <c r="O128" s="242"/>
      <c r="P128" s="33"/>
      <c r="Q128" s="33"/>
      <c r="R128" s="33"/>
      <c r="S128" s="33"/>
      <c r="T128" s="33"/>
      <c r="U128" s="72"/>
      <c r="AA128" s="71"/>
      <c r="AB128" s="242"/>
      <c r="AC128" s="33"/>
      <c r="AD128" s="33"/>
      <c r="AE128" s="33"/>
      <c r="AF128" s="33"/>
      <c r="AG128" s="33"/>
      <c r="AH128" s="72"/>
    </row>
    <row r="129" spans="1:34" ht="12.75">
      <c r="A129" s="4"/>
      <c r="B129" s="9"/>
      <c r="C129" s="175" t="s">
        <v>601</v>
      </c>
      <c r="D129" s="4"/>
      <c r="E129" s="4"/>
      <c r="F129" s="4"/>
      <c r="G129" s="4"/>
      <c r="H129" s="4"/>
      <c r="I129" s="19"/>
      <c r="L129" s="6"/>
      <c r="M129" s="117"/>
      <c r="N129" s="71"/>
      <c r="O129" s="242"/>
      <c r="P129" s="33"/>
      <c r="Q129" s="33"/>
      <c r="R129" s="33"/>
      <c r="S129" s="33"/>
      <c r="T129" s="33"/>
      <c r="U129" s="72"/>
      <c r="AA129" s="71"/>
      <c r="AB129" s="242"/>
      <c r="AC129" s="33"/>
      <c r="AD129" s="33"/>
      <c r="AE129" s="33"/>
      <c r="AF129" s="33"/>
      <c r="AG129" s="33"/>
      <c r="AH129" s="72"/>
    </row>
    <row r="130" spans="1:34" ht="12.75">
      <c r="A130" s="4"/>
      <c r="B130" s="9"/>
      <c r="C130" s="175" t="s">
        <v>294</v>
      </c>
      <c r="D130" s="4"/>
      <c r="E130" s="4"/>
      <c r="F130" s="4"/>
      <c r="G130" s="4"/>
      <c r="H130" s="4"/>
      <c r="I130" s="19"/>
      <c r="L130" s="6"/>
      <c r="M130" s="117"/>
      <c r="N130" s="71"/>
      <c r="O130" s="242"/>
      <c r="P130" s="33"/>
      <c r="Q130" s="33"/>
      <c r="R130" s="33"/>
      <c r="S130" s="33"/>
      <c r="T130" s="33"/>
      <c r="U130" s="72"/>
      <c r="AA130" s="71"/>
      <c r="AB130" s="242"/>
      <c r="AC130" s="33"/>
      <c r="AD130" s="33"/>
      <c r="AE130" s="33"/>
      <c r="AF130" s="33"/>
      <c r="AG130" s="33"/>
      <c r="AH130" s="72"/>
    </row>
    <row r="131" spans="1:34" ht="12.75">
      <c r="A131" s="4"/>
      <c r="B131" s="9"/>
      <c r="C131" s="175" t="s">
        <v>457</v>
      </c>
      <c r="D131" s="4"/>
      <c r="E131" s="4"/>
      <c r="F131" s="4"/>
      <c r="G131" s="4"/>
      <c r="H131" s="4"/>
      <c r="I131" s="19"/>
      <c r="L131" s="6"/>
      <c r="M131" s="117"/>
      <c r="N131" s="71"/>
      <c r="O131" s="242"/>
      <c r="P131" s="33"/>
      <c r="Q131" s="33"/>
      <c r="R131" s="33"/>
      <c r="S131" s="33"/>
      <c r="T131" s="33"/>
      <c r="U131" s="72"/>
      <c r="AA131" s="71"/>
      <c r="AB131" s="242"/>
      <c r="AC131" s="33"/>
      <c r="AD131" s="33"/>
      <c r="AE131" s="33"/>
      <c r="AF131" s="33"/>
      <c r="AG131" s="33"/>
      <c r="AH131" s="72"/>
    </row>
    <row r="132" spans="1:34" ht="12.75">
      <c r="A132" s="4"/>
      <c r="B132" s="9"/>
      <c r="C132" s="175" t="s">
        <v>602</v>
      </c>
      <c r="D132" s="4"/>
      <c r="E132" s="4"/>
      <c r="F132" s="4"/>
      <c r="G132" s="4"/>
      <c r="H132" s="4"/>
      <c r="I132" s="19"/>
      <c r="L132" s="6"/>
      <c r="M132" s="117"/>
      <c r="N132" s="71"/>
      <c r="O132" s="242"/>
      <c r="P132" s="33"/>
      <c r="Q132" s="33"/>
      <c r="R132" s="33"/>
      <c r="S132" s="33"/>
      <c r="T132" s="33"/>
      <c r="U132" s="72"/>
      <c r="AA132" s="71"/>
      <c r="AB132" s="242"/>
      <c r="AC132" s="33"/>
      <c r="AD132" s="33"/>
      <c r="AE132" s="33"/>
      <c r="AF132" s="33"/>
      <c r="AG132" s="33"/>
      <c r="AH132" s="72"/>
    </row>
    <row r="133" spans="1:34" ht="12.75">
      <c r="A133" s="4"/>
      <c r="B133" s="9"/>
      <c r="C133" s="175" t="s">
        <v>603</v>
      </c>
      <c r="D133" s="4"/>
      <c r="E133" s="4"/>
      <c r="F133" s="4"/>
      <c r="G133" s="4"/>
      <c r="H133" s="4"/>
      <c r="I133" s="19"/>
      <c r="L133" s="6"/>
      <c r="M133" s="117"/>
      <c r="N133" s="71"/>
      <c r="O133" s="242"/>
      <c r="P133" s="33"/>
      <c r="Q133" s="33"/>
      <c r="R133" s="33"/>
      <c r="S133" s="33"/>
      <c r="T133" s="33"/>
      <c r="U133" s="72"/>
      <c r="AA133" s="71"/>
      <c r="AB133" s="242"/>
      <c r="AC133" s="33"/>
      <c r="AD133" s="33"/>
      <c r="AE133" s="33"/>
      <c r="AF133" s="33"/>
      <c r="AG133" s="33"/>
      <c r="AH133" s="72"/>
    </row>
    <row r="134" spans="1:34" ht="12.75">
      <c r="A134" s="4"/>
      <c r="B134" s="9"/>
      <c r="C134" s="175" t="s">
        <v>295</v>
      </c>
      <c r="D134" s="4"/>
      <c r="E134" s="4"/>
      <c r="F134" s="4"/>
      <c r="G134" s="4"/>
      <c r="H134" s="4"/>
      <c r="I134" s="19"/>
      <c r="L134" s="6"/>
      <c r="M134" s="117"/>
      <c r="N134" s="71"/>
      <c r="O134" s="242"/>
      <c r="P134" s="33"/>
      <c r="Q134" s="33"/>
      <c r="R134" s="33"/>
      <c r="S134" s="33"/>
      <c r="T134" s="33"/>
      <c r="U134" s="72"/>
      <c r="AA134" s="71"/>
      <c r="AB134" s="242"/>
      <c r="AC134" s="33"/>
      <c r="AD134" s="33"/>
      <c r="AE134" s="33"/>
      <c r="AF134" s="33"/>
      <c r="AG134" s="33"/>
      <c r="AH134" s="72"/>
    </row>
    <row r="135" spans="1:34" ht="12.75">
      <c r="A135" s="4"/>
      <c r="B135" s="9"/>
      <c r="C135" s="175" t="s">
        <v>296</v>
      </c>
      <c r="D135" s="4"/>
      <c r="E135" s="4"/>
      <c r="F135" s="4"/>
      <c r="G135" s="4"/>
      <c r="H135" s="4"/>
      <c r="I135" s="19"/>
      <c r="L135" s="6"/>
      <c r="M135" s="71"/>
      <c r="N135" s="71"/>
      <c r="O135" s="242"/>
      <c r="P135" s="33"/>
      <c r="Q135" s="33"/>
      <c r="R135" s="33"/>
      <c r="S135" s="33"/>
      <c r="T135" s="33"/>
      <c r="U135" s="72"/>
      <c r="AA135" s="71"/>
      <c r="AB135" s="242"/>
      <c r="AC135" s="33"/>
      <c r="AD135" s="33"/>
      <c r="AE135" s="33"/>
      <c r="AF135" s="33"/>
      <c r="AG135" s="33"/>
      <c r="AH135" s="72"/>
    </row>
    <row r="136" spans="1:34" ht="12.75">
      <c r="A136" s="4"/>
      <c r="B136" s="9"/>
      <c r="C136" s="175" t="s">
        <v>297</v>
      </c>
      <c r="D136" s="4"/>
      <c r="E136" s="4"/>
      <c r="F136" s="4"/>
      <c r="G136" s="4"/>
      <c r="H136" s="4"/>
      <c r="I136" s="19"/>
      <c r="L136" s="6"/>
      <c r="M136" s="33"/>
      <c r="N136" s="71"/>
      <c r="O136" s="242"/>
      <c r="P136" s="33"/>
      <c r="Q136" s="33"/>
      <c r="R136" s="33"/>
      <c r="S136" s="33"/>
      <c r="T136" s="33"/>
      <c r="U136" s="72"/>
      <c r="AA136" s="71"/>
      <c r="AB136" s="242"/>
      <c r="AC136" s="33"/>
      <c r="AD136" s="33"/>
      <c r="AE136" s="33"/>
      <c r="AF136" s="33"/>
      <c r="AG136" s="33"/>
      <c r="AH136" s="72"/>
    </row>
    <row r="137" spans="1:34" ht="12.75">
      <c r="A137" s="4"/>
      <c r="B137" s="9"/>
      <c r="C137" s="175" t="s">
        <v>298</v>
      </c>
      <c r="D137" s="4"/>
      <c r="E137" s="4"/>
      <c r="F137" s="4"/>
      <c r="G137" s="4"/>
      <c r="H137" s="4"/>
      <c r="I137" s="19"/>
      <c r="L137" s="6"/>
      <c r="M137" s="33"/>
      <c r="N137" s="71"/>
      <c r="O137" s="242"/>
      <c r="P137" s="33"/>
      <c r="Q137" s="33"/>
      <c r="R137" s="33"/>
      <c r="S137" s="33"/>
      <c r="T137" s="33"/>
      <c r="U137" s="72"/>
      <c r="AA137" s="71"/>
      <c r="AB137" s="242"/>
      <c r="AC137" s="33"/>
      <c r="AD137" s="33"/>
      <c r="AE137" s="33"/>
      <c r="AF137" s="33"/>
      <c r="AG137" s="33"/>
      <c r="AH137" s="72"/>
    </row>
    <row r="138" spans="1:34" ht="12.75">
      <c r="A138" s="4"/>
      <c r="B138" s="9"/>
      <c r="C138" s="175" t="s">
        <v>604</v>
      </c>
      <c r="D138" s="4"/>
      <c r="E138" s="4"/>
      <c r="F138" s="4"/>
      <c r="G138" s="4"/>
      <c r="H138" s="4"/>
      <c r="I138" s="19"/>
      <c r="L138" s="6"/>
      <c r="M138" s="226"/>
      <c r="N138" s="71"/>
      <c r="O138" s="242"/>
      <c r="P138" s="33"/>
      <c r="Q138" s="33"/>
      <c r="R138" s="33"/>
      <c r="S138" s="33"/>
      <c r="T138" s="33"/>
      <c r="U138" s="72"/>
      <c r="AA138" s="71"/>
      <c r="AB138" s="242"/>
      <c r="AC138" s="33"/>
      <c r="AD138" s="33"/>
      <c r="AE138" s="33"/>
      <c r="AF138" s="33"/>
      <c r="AG138" s="33"/>
      <c r="AH138" s="72"/>
    </row>
    <row r="139" spans="1:34" ht="12.75">
      <c r="A139" s="4"/>
      <c r="B139" s="9"/>
      <c r="C139" s="175" t="s">
        <v>299</v>
      </c>
      <c r="D139" s="4"/>
      <c r="E139" s="4"/>
      <c r="F139" s="4"/>
      <c r="G139" s="4"/>
      <c r="H139" s="4"/>
      <c r="I139" s="19"/>
      <c r="L139" s="6"/>
      <c r="M139" s="226"/>
      <c r="N139" s="33"/>
      <c r="O139" s="33"/>
      <c r="P139" s="33"/>
      <c r="Q139" s="33"/>
      <c r="R139" s="33"/>
      <c r="S139" s="33"/>
      <c r="T139" s="33"/>
      <c r="U139" s="33"/>
      <c r="V139" s="33"/>
      <c r="W139" s="72"/>
      <c r="AA139" s="71"/>
      <c r="AB139" s="242"/>
      <c r="AC139" s="33"/>
      <c r="AD139" s="33"/>
      <c r="AE139" s="33"/>
      <c r="AF139" s="33"/>
      <c r="AG139" s="33"/>
      <c r="AH139" s="72"/>
    </row>
    <row r="140" spans="1:36" ht="12.75">
      <c r="A140" s="4"/>
      <c r="B140" s="4"/>
      <c r="C140" s="4"/>
      <c r="D140" s="4"/>
      <c r="E140" s="4"/>
      <c r="F140" s="4"/>
      <c r="G140" s="4"/>
      <c r="H140" s="4"/>
      <c r="I140" s="6"/>
      <c r="J140" s="4"/>
      <c r="K140" s="19"/>
      <c r="L140" s="6"/>
      <c r="M140" s="226"/>
      <c r="N140" s="33"/>
      <c r="O140" s="33"/>
      <c r="P140" s="33"/>
      <c r="Q140" s="33"/>
      <c r="R140" s="33"/>
      <c r="S140" s="33"/>
      <c r="T140" s="33"/>
      <c r="U140" s="33"/>
      <c r="V140" s="33"/>
      <c r="W140" s="72"/>
      <c r="AA140" s="33"/>
      <c r="AB140" s="33"/>
      <c r="AC140" s="33"/>
      <c r="AD140" s="33"/>
      <c r="AE140" s="33"/>
      <c r="AF140" s="33"/>
      <c r="AG140" s="33"/>
      <c r="AH140" s="33"/>
      <c r="AI140" s="33"/>
      <c r="AJ140" s="72"/>
    </row>
    <row r="141" spans="1:36" ht="12.75">
      <c r="A141" s="4"/>
      <c r="B141" s="4"/>
      <c r="C141" s="4" t="s">
        <v>112</v>
      </c>
      <c r="D141" s="4"/>
      <c r="E141" s="4">
        <v>1</v>
      </c>
      <c r="F141" s="4"/>
      <c r="G141" s="4"/>
      <c r="H141" s="4"/>
      <c r="I141" s="6"/>
      <c r="J141" s="4">
        <f>E141*G141</f>
        <v>0</v>
      </c>
      <c r="K141" s="19"/>
      <c r="L141" s="6"/>
      <c r="M141" s="226"/>
      <c r="N141" s="33"/>
      <c r="O141" s="33"/>
      <c r="P141" s="33"/>
      <c r="Q141" s="33"/>
      <c r="R141" s="33"/>
      <c r="S141" s="33"/>
      <c r="T141" s="33"/>
      <c r="U141" s="33"/>
      <c r="V141" s="33"/>
      <c r="W141" s="198"/>
      <c r="AA141" s="33"/>
      <c r="AB141" s="33"/>
      <c r="AC141" s="33"/>
      <c r="AD141" s="33"/>
      <c r="AE141" s="33"/>
      <c r="AF141" s="33"/>
      <c r="AG141" s="33"/>
      <c r="AH141" s="33"/>
      <c r="AI141" s="33"/>
      <c r="AJ141" s="72"/>
    </row>
    <row r="142" spans="1:36" ht="12.75">
      <c r="A142" s="4"/>
      <c r="B142" s="4"/>
      <c r="C142" s="4"/>
      <c r="D142" s="4"/>
      <c r="E142" s="4"/>
      <c r="F142" s="4"/>
      <c r="G142" s="4"/>
      <c r="H142" s="4"/>
      <c r="I142" s="6"/>
      <c r="J142" s="4"/>
      <c r="K142" s="8"/>
      <c r="L142" s="6"/>
      <c r="M142" s="226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198"/>
    </row>
    <row r="143" spans="1:36" ht="12.75">
      <c r="A143" s="4"/>
      <c r="B143" s="4" t="s">
        <v>144</v>
      </c>
      <c r="C143" s="4" t="s">
        <v>605</v>
      </c>
      <c r="D143" s="4"/>
      <c r="E143" s="4"/>
      <c r="F143" s="4"/>
      <c r="G143" s="4"/>
      <c r="H143" s="4"/>
      <c r="I143" s="4"/>
      <c r="J143" s="4"/>
      <c r="K143" s="4"/>
      <c r="L143" s="6"/>
      <c r="M143" s="226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</row>
    <row r="144" spans="1:3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"/>
      <c r="M144" s="226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</row>
    <row r="145" spans="1:36" ht="12.75">
      <c r="A145" s="4"/>
      <c r="B145" s="4"/>
      <c r="C145" s="6" t="s">
        <v>141</v>
      </c>
      <c r="D145" s="6"/>
      <c r="E145" s="6">
        <v>1</v>
      </c>
      <c r="F145" s="6"/>
      <c r="G145" s="6"/>
      <c r="H145" s="6"/>
      <c r="I145" s="6"/>
      <c r="J145" s="6">
        <f>E145*G145</f>
        <v>0</v>
      </c>
      <c r="K145" s="6"/>
      <c r="L145" s="6"/>
      <c r="M145" s="226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</row>
    <row r="146" spans="1:36" ht="12.75">
      <c r="A146" s="4"/>
      <c r="B146" s="4"/>
      <c r="C146" s="6"/>
      <c r="D146" s="6"/>
      <c r="E146" s="6"/>
      <c r="F146" s="6"/>
      <c r="G146" s="6"/>
      <c r="H146" s="6"/>
      <c r="I146" s="6"/>
      <c r="J146" s="6"/>
      <c r="K146" s="6"/>
      <c r="L146" s="4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</row>
    <row r="147" spans="1:36" ht="12.75">
      <c r="A147" s="4"/>
      <c r="B147" s="4" t="s">
        <v>145</v>
      </c>
      <c r="C147" s="4" t="s">
        <v>606</v>
      </c>
      <c r="D147" s="4"/>
      <c r="E147" s="4"/>
      <c r="F147" s="4"/>
      <c r="G147" s="4"/>
      <c r="H147" s="4"/>
      <c r="I147" s="6"/>
      <c r="J147" s="6"/>
      <c r="K147" s="6"/>
      <c r="L147" s="4"/>
      <c r="M147" s="33"/>
      <c r="N147" s="33"/>
      <c r="O147" s="33"/>
      <c r="P147" s="33"/>
      <c r="Q147" s="33"/>
      <c r="R147" s="33"/>
      <c r="S147" s="33"/>
      <c r="T147" s="33"/>
      <c r="V147" s="33"/>
      <c r="W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</row>
    <row r="148" spans="1:36" ht="12.75">
      <c r="A148" s="4"/>
      <c r="B148" s="4"/>
      <c r="C148" s="4" t="s">
        <v>196</v>
      </c>
      <c r="D148" s="4"/>
      <c r="E148" s="4"/>
      <c r="F148" s="4"/>
      <c r="G148" s="4"/>
      <c r="H148" s="4"/>
      <c r="J148" s="6"/>
      <c r="K148" s="6"/>
      <c r="L148" s="4"/>
      <c r="M148" s="33"/>
      <c r="N148" s="33"/>
      <c r="O148" s="33"/>
      <c r="P148" s="33"/>
      <c r="Q148" s="33"/>
      <c r="R148" s="33"/>
      <c r="S148" s="33"/>
      <c r="T148" s="33"/>
      <c r="V148" s="33"/>
      <c r="W148" s="33"/>
      <c r="AA148" s="33"/>
      <c r="AB148" s="33"/>
      <c r="AC148" s="33"/>
      <c r="AD148" s="33"/>
      <c r="AE148" s="33"/>
      <c r="AF148" s="33"/>
      <c r="AG148" s="33"/>
      <c r="AI148" s="33"/>
      <c r="AJ148" s="33"/>
    </row>
    <row r="149" spans="1:36" ht="12.75">
      <c r="A149" s="4"/>
      <c r="B149" s="4"/>
      <c r="C149" s="4" t="s">
        <v>515</v>
      </c>
      <c r="D149" s="4"/>
      <c r="E149" s="4"/>
      <c r="F149" s="4"/>
      <c r="G149" s="4"/>
      <c r="H149" s="4"/>
      <c r="J149" s="6"/>
      <c r="K149" s="6"/>
      <c r="L149" s="4"/>
      <c r="M149" s="33"/>
      <c r="N149" s="33"/>
      <c r="O149" s="33"/>
      <c r="P149" s="33"/>
      <c r="Q149" s="33"/>
      <c r="R149" s="33"/>
      <c r="S149" s="33"/>
      <c r="T149" s="33"/>
      <c r="V149" s="33"/>
      <c r="W149" s="33"/>
      <c r="AA149" s="33"/>
      <c r="AB149" s="33"/>
      <c r="AC149" s="33"/>
      <c r="AD149" s="33"/>
      <c r="AE149" s="33"/>
      <c r="AF149" s="33"/>
      <c r="AG149" s="33"/>
      <c r="AI149" s="33"/>
      <c r="AJ149" s="33"/>
    </row>
    <row r="150" spans="1:36" ht="12.75">
      <c r="A150" s="4"/>
      <c r="B150" s="4"/>
      <c r="C150" s="4" t="s">
        <v>607</v>
      </c>
      <c r="D150" s="4"/>
      <c r="E150" s="4"/>
      <c r="F150" s="4"/>
      <c r="G150" s="4"/>
      <c r="H150" s="4"/>
      <c r="J150" s="6"/>
      <c r="K150" s="6"/>
      <c r="L150" s="4"/>
      <c r="M150" s="33"/>
      <c r="N150" s="33"/>
      <c r="O150" s="33"/>
      <c r="P150" s="33"/>
      <c r="Q150" s="33"/>
      <c r="R150" s="33"/>
      <c r="S150" s="33"/>
      <c r="T150" s="33"/>
      <c r="V150" s="33"/>
      <c r="W150" s="33"/>
      <c r="AA150" s="33"/>
      <c r="AB150" s="33"/>
      <c r="AC150" s="33"/>
      <c r="AD150" s="33"/>
      <c r="AE150" s="33"/>
      <c r="AF150" s="33"/>
      <c r="AG150" s="33"/>
      <c r="AI150" s="33"/>
      <c r="AJ150" s="33"/>
    </row>
    <row r="151" spans="1:36" ht="12.75">
      <c r="A151" s="4"/>
      <c r="B151" s="4"/>
      <c r="C151" s="4" t="s">
        <v>198</v>
      </c>
      <c r="D151" s="4"/>
      <c r="E151" s="4"/>
      <c r="F151" s="4"/>
      <c r="G151" s="4"/>
      <c r="H151" s="4"/>
      <c r="J151" s="6"/>
      <c r="K151" s="6"/>
      <c r="L151" s="42"/>
      <c r="M151" s="33"/>
      <c r="N151" s="33"/>
      <c r="O151" s="33"/>
      <c r="P151" s="33"/>
      <c r="Q151" s="33"/>
      <c r="R151" s="33"/>
      <c r="S151" s="33"/>
      <c r="T151" s="33"/>
      <c r="V151" s="33"/>
      <c r="W151" s="33"/>
      <c r="AA151" s="33"/>
      <c r="AB151" s="33"/>
      <c r="AC151" s="33"/>
      <c r="AD151" s="33"/>
      <c r="AE151" s="33"/>
      <c r="AF151" s="33"/>
      <c r="AG151" s="33"/>
      <c r="AI151" s="33"/>
      <c r="AJ151" s="33"/>
    </row>
    <row r="152" spans="1:36" ht="12.75">
      <c r="A152" s="4"/>
      <c r="B152" s="4"/>
      <c r="C152" s="4"/>
      <c r="D152" s="4"/>
      <c r="E152" s="4"/>
      <c r="F152" s="4"/>
      <c r="G152" s="4"/>
      <c r="H152" s="4"/>
      <c r="J152" s="6"/>
      <c r="K152" s="6"/>
      <c r="O152" s="33"/>
      <c r="P152" s="33"/>
      <c r="Q152" s="33"/>
      <c r="R152" s="33"/>
      <c r="S152" s="33"/>
      <c r="T152" s="33"/>
      <c r="V152" s="33"/>
      <c r="W152" s="33"/>
      <c r="AA152" s="33"/>
      <c r="AB152" s="33"/>
      <c r="AC152" s="33"/>
      <c r="AD152" s="33"/>
      <c r="AE152" s="33"/>
      <c r="AF152" s="33"/>
      <c r="AG152" s="33"/>
      <c r="AI152" s="33"/>
      <c r="AJ152" s="33"/>
    </row>
    <row r="153" spans="1:36" ht="12.75">
      <c r="A153" s="4"/>
      <c r="B153" s="7"/>
      <c r="C153" s="4" t="s">
        <v>527</v>
      </c>
      <c r="D153" s="4"/>
      <c r="E153" s="4">
        <v>1</v>
      </c>
      <c r="F153" s="4"/>
      <c r="G153" s="4"/>
      <c r="H153" s="4"/>
      <c r="J153" s="6">
        <f>E153*G153</f>
        <v>0</v>
      </c>
      <c r="K153" s="6"/>
      <c r="O153" s="33"/>
      <c r="P153" s="33"/>
      <c r="Q153" s="33"/>
      <c r="R153" s="33"/>
      <c r="S153" s="33"/>
      <c r="T153" s="33"/>
      <c r="V153" s="33"/>
      <c r="W153" s="33"/>
      <c r="AB153" s="33"/>
      <c r="AC153" s="33"/>
      <c r="AD153" s="33"/>
      <c r="AE153" s="33"/>
      <c r="AF153" s="33"/>
      <c r="AG153" s="33"/>
      <c r="AI153" s="33"/>
      <c r="AJ153" s="33"/>
    </row>
    <row r="154" spans="1:36" ht="12.75">
      <c r="A154" s="4"/>
      <c r="B154" s="7"/>
      <c r="C154" s="4" t="s">
        <v>154</v>
      </c>
      <c r="D154" s="4"/>
      <c r="E154" s="4">
        <v>1</v>
      </c>
      <c r="F154" s="4"/>
      <c r="G154" s="4"/>
      <c r="H154" s="4"/>
      <c r="J154" s="6">
        <f>E154*G154</f>
        <v>0</v>
      </c>
      <c r="K154" s="6"/>
      <c r="L154" s="6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AB154" s="33"/>
      <c r="AC154" s="33"/>
      <c r="AD154" s="33"/>
      <c r="AE154" s="33"/>
      <c r="AF154" s="33"/>
      <c r="AG154" s="33"/>
      <c r="AI154" s="33"/>
      <c r="AJ154" s="33"/>
    </row>
    <row r="155" spans="1:36" ht="12.75">
      <c r="A155" s="4"/>
      <c r="B155" s="4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33"/>
      <c r="N155" s="71"/>
      <c r="O155" s="71"/>
      <c r="P155" s="71"/>
      <c r="Q155" s="71"/>
      <c r="R155" s="71"/>
      <c r="S155" s="71"/>
      <c r="T155" s="71"/>
      <c r="U155" s="71"/>
      <c r="V155" s="71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</row>
    <row r="156" spans="1:35" ht="13.5" thickBot="1">
      <c r="A156" s="4"/>
      <c r="B156" s="13" t="s">
        <v>308</v>
      </c>
      <c r="C156" s="13"/>
      <c r="D156" s="13"/>
      <c r="E156" s="13"/>
      <c r="F156" s="13"/>
      <c r="G156" s="13"/>
      <c r="H156" s="13"/>
      <c r="I156" s="13"/>
      <c r="J156" s="13">
        <f>SUM(J21:J155)</f>
        <v>0</v>
      </c>
      <c r="L156" s="6"/>
      <c r="M156" s="117"/>
      <c r="N156" s="71"/>
      <c r="O156" s="71"/>
      <c r="P156" s="71"/>
      <c r="Q156" s="71"/>
      <c r="R156" s="71"/>
      <c r="S156" s="33"/>
      <c r="T156" s="33"/>
      <c r="U156" s="33"/>
      <c r="AA156" s="71"/>
      <c r="AB156" s="71"/>
      <c r="AC156" s="71"/>
      <c r="AD156" s="71"/>
      <c r="AE156" s="71"/>
      <c r="AF156" s="71"/>
      <c r="AG156" s="71"/>
      <c r="AH156" s="71"/>
      <c r="AI156" s="71"/>
    </row>
    <row r="157" spans="1:34" ht="12.75">
      <c r="A157" s="4"/>
      <c r="B157" s="9"/>
      <c r="C157" s="9"/>
      <c r="D157" s="9"/>
      <c r="E157" s="9"/>
      <c r="F157" s="9"/>
      <c r="G157" s="6"/>
      <c r="H157" s="6"/>
      <c r="I157" s="6"/>
      <c r="L157" s="6"/>
      <c r="M157" s="117"/>
      <c r="AA157" s="71"/>
      <c r="AB157" s="71"/>
      <c r="AC157" s="71"/>
      <c r="AD157" s="71"/>
      <c r="AE157" s="71"/>
      <c r="AF157" s="33"/>
      <c r="AG157" s="33"/>
      <c r="AH157" s="33"/>
    </row>
    <row r="158" spans="2:18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6"/>
      <c r="M158" s="117"/>
      <c r="N158" s="33"/>
      <c r="O158" s="33"/>
      <c r="P158" s="242"/>
      <c r="R158" s="33"/>
    </row>
    <row r="159" spans="2:31" ht="12.75">
      <c r="B159" s="6"/>
      <c r="C159" s="6"/>
      <c r="D159" s="176"/>
      <c r="E159" s="7"/>
      <c r="F159" s="6"/>
      <c r="G159" s="7"/>
      <c r="H159" s="7"/>
      <c r="I159" s="7"/>
      <c r="J159" s="7"/>
      <c r="K159" s="7"/>
      <c r="L159" s="6"/>
      <c r="M159" s="117"/>
      <c r="N159" s="33"/>
      <c r="O159" s="71"/>
      <c r="P159" s="242"/>
      <c r="R159" s="33"/>
      <c r="AA159" s="33"/>
      <c r="AB159" s="33"/>
      <c r="AC159" s="242"/>
      <c r="AE159" s="33"/>
    </row>
    <row r="160" spans="2:31" ht="12.75">
      <c r="B160" s="6"/>
      <c r="C160" s="9"/>
      <c r="D160" s="176"/>
      <c r="E160" s="7"/>
      <c r="F160" s="6"/>
      <c r="G160" s="7"/>
      <c r="H160" s="7"/>
      <c r="I160" s="7"/>
      <c r="J160" s="7"/>
      <c r="K160" s="7"/>
      <c r="L160" s="6"/>
      <c r="M160" s="117"/>
      <c r="N160" s="33"/>
      <c r="O160" s="71"/>
      <c r="P160" s="242"/>
      <c r="Q160" s="33"/>
      <c r="R160" s="33"/>
      <c r="S160" s="33"/>
      <c r="T160" s="33"/>
      <c r="U160" s="33"/>
      <c r="V160" s="33"/>
      <c r="AA160" s="33"/>
      <c r="AB160" s="71"/>
      <c r="AC160" s="242"/>
      <c r="AE160" s="33"/>
    </row>
    <row r="161" spans="2:35" ht="12.75">
      <c r="B161" s="6"/>
      <c r="C161" s="9"/>
      <c r="D161" s="176"/>
      <c r="E161" s="6"/>
      <c r="F161" s="6"/>
      <c r="G161" s="6"/>
      <c r="H161" s="6"/>
      <c r="I161" s="6"/>
      <c r="J161" s="6"/>
      <c r="K161" s="7"/>
      <c r="L161" s="6"/>
      <c r="M161" s="117"/>
      <c r="N161" s="33"/>
      <c r="O161" s="71"/>
      <c r="P161" s="242"/>
      <c r="Q161" s="33"/>
      <c r="R161" s="33"/>
      <c r="S161" s="33"/>
      <c r="T161" s="33"/>
      <c r="U161" s="33"/>
      <c r="V161" s="33"/>
      <c r="AA161" s="33"/>
      <c r="AB161" s="71"/>
      <c r="AC161" s="242"/>
      <c r="AD161" s="33"/>
      <c r="AE161" s="33"/>
      <c r="AF161" s="33"/>
      <c r="AG161" s="33"/>
      <c r="AH161" s="33"/>
      <c r="AI161" s="33"/>
    </row>
    <row r="162" spans="2:35" ht="12.75">
      <c r="B162" s="6"/>
      <c r="C162" s="9"/>
      <c r="D162" s="176"/>
      <c r="E162" s="6"/>
      <c r="F162" s="6"/>
      <c r="G162" s="6"/>
      <c r="H162" s="6"/>
      <c r="I162" s="6"/>
      <c r="J162" s="6"/>
      <c r="K162" s="7"/>
      <c r="L162" s="6"/>
      <c r="M162" s="117"/>
      <c r="N162" s="33"/>
      <c r="O162" s="71"/>
      <c r="P162" s="242"/>
      <c r="Q162" s="33"/>
      <c r="R162" s="33"/>
      <c r="S162" s="33"/>
      <c r="T162" s="33"/>
      <c r="U162" s="33"/>
      <c r="V162" s="33"/>
      <c r="AA162" s="33"/>
      <c r="AB162" s="71"/>
      <c r="AC162" s="242"/>
      <c r="AD162" s="33"/>
      <c r="AE162" s="33"/>
      <c r="AF162" s="33"/>
      <c r="AG162" s="33"/>
      <c r="AH162" s="33"/>
      <c r="AI162" s="33"/>
    </row>
    <row r="163" spans="2:35" ht="12.75">
      <c r="B163" s="6"/>
      <c r="C163" s="9"/>
      <c r="D163" s="176"/>
      <c r="E163" s="6"/>
      <c r="F163" s="6"/>
      <c r="G163" s="6"/>
      <c r="H163" s="6"/>
      <c r="I163" s="6"/>
      <c r="J163" s="6"/>
      <c r="K163" s="7"/>
      <c r="L163" s="6"/>
      <c r="M163" s="117"/>
      <c r="N163" s="33"/>
      <c r="O163" s="71"/>
      <c r="P163" s="242"/>
      <c r="Q163" s="33"/>
      <c r="R163" s="33"/>
      <c r="S163" s="33"/>
      <c r="T163" s="33"/>
      <c r="U163" s="33"/>
      <c r="V163" s="33"/>
      <c r="AA163" s="33"/>
      <c r="AB163" s="71"/>
      <c r="AC163" s="242"/>
      <c r="AD163" s="33"/>
      <c r="AE163" s="33"/>
      <c r="AF163" s="33"/>
      <c r="AG163" s="33"/>
      <c r="AH163" s="33"/>
      <c r="AI163" s="33"/>
    </row>
    <row r="164" spans="2:35" ht="12.75">
      <c r="B164" s="6"/>
      <c r="C164" s="9"/>
      <c r="D164" s="176"/>
      <c r="E164" s="6"/>
      <c r="F164" s="6"/>
      <c r="G164" s="6"/>
      <c r="H164" s="6"/>
      <c r="I164" s="6"/>
      <c r="J164" s="6"/>
      <c r="K164" s="7"/>
      <c r="L164" s="6"/>
      <c r="M164" s="117"/>
      <c r="N164" s="33"/>
      <c r="O164" s="71"/>
      <c r="P164" s="242"/>
      <c r="Q164" s="33"/>
      <c r="R164" s="33"/>
      <c r="S164" s="33"/>
      <c r="T164" s="33"/>
      <c r="U164" s="33"/>
      <c r="V164" s="33"/>
      <c r="AA164" s="33"/>
      <c r="AB164" s="71"/>
      <c r="AC164" s="242"/>
      <c r="AD164" s="33"/>
      <c r="AE164" s="33"/>
      <c r="AF164" s="33"/>
      <c r="AG164" s="33"/>
      <c r="AH164" s="33"/>
      <c r="AI164" s="33"/>
    </row>
    <row r="165" spans="2:35" ht="12.75">
      <c r="B165" s="6"/>
      <c r="C165" s="9"/>
      <c r="D165" s="176"/>
      <c r="E165" s="6"/>
      <c r="F165" s="6"/>
      <c r="G165" s="6"/>
      <c r="H165" s="6"/>
      <c r="I165" s="6"/>
      <c r="J165" s="6"/>
      <c r="K165" s="7"/>
      <c r="L165" s="6"/>
      <c r="M165" s="117"/>
      <c r="N165" s="33"/>
      <c r="O165" s="71"/>
      <c r="P165" s="242"/>
      <c r="Q165" s="33"/>
      <c r="R165" s="33"/>
      <c r="S165" s="33"/>
      <c r="T165" s="33"/>
      <c r="U165" s="33"/>
      <c r="V165" s="33"/>
      <c r="AA165" s="33"/>
      <c r="AB165" s="71"/>
      <c r="AC165" s="242"/>
      <c r="AD165" s="33"/>
      <c r="AE165" s="33"/>
      <c r="AF165" s="33"/>
      <c r="AG165" s="33"/>
      <c r="AH165" s="33"/>
      <c r="AI165" s="33"/>
    </row>
    <row r="166" spans="2:35" ht="12.75">
      <c r="B166" s="6"/>
      <c r="C166" s="9"/>
      <c r="D166" s="176"/>
      <c r="E166" s="6"/>
      <c r="F166" s="6"/>
      <c r="G166" s="6"/>
      <c r="H166" s="6"/>
      <c r="I166" s="6"/>
      <c r="J166" s="6"/>
      <c r="K166" s="7"/>
      <c r="L166" s="6"/>
      <c r="M166" s="117"/>
      <c r="N166" s="33"/>
      <c r="O166" s="71"/>
      <c r="P166" s="242"/>
      <c r="Q166" s="33"/>
      <c r="R166" s="33"/>
      <c r="S166" s="33"/>
      <c r="T166" s="33"/>
      <c r="U166" s="33"/>
      <c r="V166" s="33"/>
      <c r="AA166" s="33"/>
      <c r="AB166" s="71"/>
      <c r="AC166" s="242"/>
      <c r="AD166" s="33"/>
      <c r="AE166" s="33"/>
      <c r="AF166" s="33"/>
      <c r="AG166" s="33"/>
      <c r="AH166" s="33"/>
      <c r="AI166" s="33"/>
    </row>
    <row r="167" spans="2:35" ht="12.75">
      <c r="B167" s="6"/>
      <c r="C167" s="9"/>
      <c r="D167" s="176"/>
      <c r="E167" s="6"/>
      <c r="F167" s="6"/>
      <c r="G167" s="6"/>
      <c r="H167" s="6"/>
      <c r="I167" s="6"/>
      <c r="J167" s="6"/>
      <c r="K167" s="7"/>
      <c r="L167" s="6"/>
      <c r="M167" s="117"/>
      <c r="N167" s="33"/>
      <c r="O167" s="71"/>
      <c r="P167" s="242"/>
      <c r="Q167" s="33"/>
      <c r="R167" s="33"/>
      <c r="S167" s="33"/>
      <c r="T167" s="33"/>
      <c r="U167" s="33"/>
      <c r="V167" s="33"/>
      <c r="AA167" s="33"/>
      <c r="AB167" s="71"/>
      <c r="AC167" s="242"/>
      <c r="AD167" s="33"/>
      <c r="AE167" s="33"/>
      <c r="AF167" s="33"/>
      <c r="AG167" s="33"/>
      <c r="AH167" s="33"/>
      <c r="AI167" s="33"/>
    </row>
    <row r="168" spans="2:35" ht="12.75">
      <c r="B168" s="6"/>
      <c r="C168" s="9"/>
      <c r="D168" s="176"/>
      <c r="E168" s="6"/>
      <c r="F168" s="6"/>
      <c r="G168" s="6"/>
      <c r="H168" s="6"/>
      <c r="I168" s="6"/>
      <c r="J168" s="6"/>
      <c r="K168" s="7"/>
      <c r="L168" s="6"/>
      <c r="M168" s="71"/>
      <c r="N168" s="33"/>
      <c r="O168" s="71"/>
      <c r="P168" s="242"/>
      <c r="Q168" s="33"/>
      <c r="R168" s="33"/>
      <c r="S168" s="33"/>
      <c r="T168" s="33"/>
      <c r="U168" s="33"/>
      <c r="V168" s="33"/>
      <c r="AA168" s="33"/>
      <c r="AB168" s="71"/>
      <c r="AC168" s="242"/>
      <c r="AD168" s="33"/>
      <c r="AE168" s="33"/>
      <c r="AF168" s="33"/>
      <c r="AG168" s="33"/>
      <c r="AH168" s="33"/>
      <c r="AI168" s="33"/>
    </row>
    <row r="169" spans="2:35" ht="12.75">
      <c r="B169" s="6"/>
      <c r="C169" s="9"/>
      <c r="D169" s="176"/>
      <c r="E169" s="6"/>
      <c r="F169" s="6"/>
      <c r="G169" s="6"/>
      <c r="H169" s="6"/>
      <c r="I169" s="6"/>
      <c r="J169" s="6"/>
      <c r="K169" s="7"/>
      <c r="L169" s="6"/>
      <c r="M169" s="33"/>
      <c r="N169" s="33"/>
      <c r="O169" s="71"/>
      <c r="P169" s="242"/>
      <c r="Q169" s="33"/>
      <c r="R169" s="33"/>
      <c r="S169" s="33"/>
      <c r="T169" s="33"/>
      <c r="U169" s="33"/>
      <c r="V169" s="33"/>
      <c r="AA169" s="33"/>
      <c r="AB169" s="71"/>
      <c r="AC169" s="242"/>
      <c r="AD169" s="33"/>
      <c r="AE169" s="33"/>
      <c r="AF169" s="33"/>
      <c r="AG169" s="33"/>
      <c r="AH169" s="33"/>
      <c r="AI169" s="33"/>
    </row>
    <row r="170" spans="2:35" ht="12.75">
      <c r="B170" s="6"/>
      <c r="C170" s="9"/>
      <c r="D170" s="176"/>
      <c r="E170" s="6"/>
      <c r="F170" s="6"/>
      <c r="G170" s="6"/>
      <c r="H170" s="6"/>
      <c r="I170" s="6"/>
      <c r="J170" s="6"/>
      <c r="K170" s="7"/>
      <c r="L170" s="6"/>
      <c r="M170" s="33"/>
      <c r="N170" s="33"/>
      <c r="O170" s="71"/>
      <c r="P170" s="242"/>
      <c r="Q170" s="33"/>
      <c r="R170" s="33"/>
      <c r="S170" s="33"/>
      <c r="T170" s="33"/>
      <c r="U170" s="33"/>
      <c r="V170" s="72"/>
      <c r="AA170" s="33"/>
      <c r="AB170" s="71"/>
      <c r="AC170" s="242"/>
      <c r="AD170" s="33"/>
      <c r="AE170" s="33"/>
      <c r="AF170" s="33"/>
      <c r="AG170" s="33"/>
      <c r="AH170" s="33"/>
      <c r="AI170" s="33"/>
    </row>
    <row r="171" spans="2:35" ht="12.75">
      <c r="B171" s="6"/>
      <c r="C171" s="9"/>
      <c r="D171" s="176"/>
      <c r="E171" s="6"/>
      <c r="F171" s="6"/>
      <c r="G171" s="6"/>
      <c r="H171" s="6"/>
      <c r="I171" s="6"/>
      <c r="J171" s="26"/>
      <c r="K171" s="7"/>
      <c r="L171" s="6"/>
      <c r="M171" s="33"/>
      <c r="N171" s="33"/>
      <c r="O171" s="71"/>
      <c r="P171" s="242"/>
      <c r="Q171" s="33"/>
      <c r="R171" s="33"/>
      <c r="S171" s="33"/>
      <c r="T171" s="33"/>
      <c r="U171" s="33"/>
      <c r="V171" s="72"/>
      <c r="AA171" s="33"/>
      <c r="AB171" s="71"/>
      <c r="AC171" s="242"/>
      <c r="AD171" s="33"/>
      <c r="AE171" s="33"/>
      <c r="AF171" s="33"/>
      <c r="AG171" s="33"/>
      <c r="AH171" s="33"/>
      <c r="AI171" s="72"/>
    </row>
    <row r="172" spans="2:35" ht="12.75">
      <c r="B172" s="6"/>
      <c r="C172" s="9"/>
      <c r="D172" s="176"/>
      <c r="E172" s="6"/>
      <c r="F172" s="6"/>
      <c r="G172" s="6"/>
      <c r="H172" s="6"/>
      <c r="I172" s="6"/>
      <c r="J172" s="26"/>
      <c r="K172" s="7"/>
      <c r="L172" s="6"/>
      <c r="M172" s="33"/>
      <c r="N172" s="33"/>
      <c r="O172" s="71"/>
      <c r="P172" s="242"/>
      <c r="Q172" s="33"/>
      <c r="R172" s="33"/>
      <c r="S172" s="33"/>
      <c r="T172" s="33"/>
      <c r="U172" s="33"/>
      <c r="V172" s="72"/>
      <c r="AA172" s="33"/>
      <c r="AB172" s="71"/>
      <c r="AC172" s="242"/>
      <c r="AD172" s="33"/>
      <c r="AE172" s="33"/>
      <c r="AF172" s="33"/>
      <c r="AG172" s="33"/>
      <c r="AH172" s="33"/>
      <c r="AI172" s="72"/>
    </row>
    <row r="173" spans="2:35" ht="12.75">
      <c r="B173" s="6"/>
      <c r="C173" s="9"/>
      <c r="D173" s="176"/>
      <c r="E173" s="6"/>
      <c r="F173" s="6"/>
      <c r="G173" s="6"/>
      <c r="H173" s="6"/>
      <c r="I173" s="6"/>
      <c r="J173" s="26"/>
      <c r="K173" s="7"/>
      <c r="L173" s="6"/>
      <c r="M173" s="33"/>
      <c r="N173" s="33"/>
      <c r="O173" s="71"/>
      <c r="P173" s="242"/>
      <c r="Q173" s="33"/>
      <c r="R173" s="33"/>
      <c r="S173" s="33"/>
      <c r="T173" s="33"/>
      <c r="U173" s="33"/>
      <c r="V173" s="72"/>
      <c r="AA173" s="33"/>
      <c r="AB173" s="71"/>
      <c r="AC173" s="242"/>
      <c r="AD173" s="33"/>
      <c r="AE173" s="33"/>
      <c r="AF173" s="33"/>
      <c r="AG173" s="33"/>
      <c r="AH173" s="33"/>
      <c r="AI173" s="72"/>
    </row>
    <row r="174" spans="2:35" ht="12.75">
      <c r="B174" s="6"/>
      <c r="C174" s="9"/>
      <c r="D174" s="176"/>
      <c r="E174" s="6"/>
      <c r="F174" s="6"/>
      <c r="G174" s="6"/>
      <c r="H174" s="6"/>
      <c r="I174" s="6"/>
      <c r="J174" s="26"/>
      <c r="K174" s="7"/>
      <c r="L174" s="6"/>
      <c r="M174" s="33"/>
      <c r="N174" s="33"/>
      <c r="O174" s="71"/>
      <c r="P174" s="242"/>
      <c r="Q174" s="33"/>
      <c r="R174" s="33"/>
      <c r="S174" s="33"/>
      <c r="T174" s="33"/>
      <c r="U174" s="33"/>
      <c r="V174" s="72"/>
      <c r="AA174" s="33"/>
      <c r="AB174" s="71"/>
      <c r="AC174" s="242"/>
      <c r="AD174" s="33"/>
      <c r="AE174" s="33"/>
      <c r="AF174" s="33"/>
      <c r="AG174" s="33"/>
      <c r="AH174" s="33"/>
      <c r="AI174" s="72"/>
    </row>
    <row r="175" spans="2:35" ht="12.75">
      <c r="B175" s="6"/>
      <c r="C175" s="9"/>
      <c r="D175" s="176"/>
      <c r="E175" s="6"/>
      <c r="F175" s="6"/>
      <c r="G175" s="6"/>
      <c r="H175" s="6"/>
      <c r="I175" s="6"/>
      <c r="J175" s="26"/>
      <c r="K175" s="7"/>
      <c r="L175" s="6"/>
      <c r="M175" s="33"/>
      <c r="N175" s="33"/>
      <c r="O175" s="71"/>
      <c r="P175" s="242"/>
      <c r="Q175" s="33"/>
      <c r="R175" s="33"/>
      <c r="S175" s="33"/>
      <c r="T175" s="33"/>
      <c r="U175" s="33"/>
      <c r="V175" s="72"/>
      <c r="AA175" s="33"/>
      <c r="AB175" s="71"/>
      <c r="AC175" s="242"/>
      <c r="AD175" s="33"/>
      <c r="AE175" s="33"/>
      <c r="AF175" s="33"/>
      <c r="AG175" s="33"/>
      <c r="AH175" s="33"/>
      <c r="AI175" s="72"/>
    </row>
    <row r="176" spans="2:35" ht="12.75">
      <c r="B176" s="6"/>
      <c r="C176" s="9"/>
      <c r="D176" s="176"/>
      <c r="E176" s="6"/>
      <c r="F176" s="6"/>
      <c r="G176" s="6"/>
      <c r="H176" s="6"/>
      <c r="I176" s="6"/>
      <c r="J176" s="26"/>
      <c r="K176" s="7"/>
      <c r="L176" s="6"/>
      <c r="M176" s="33"/>
      <c r="N176" s="33"/>
      <c r="O176" s="71"/>
      <c r="P176" s="242"/>
      <c r="Q176" s="33"/>
      <c r="R176" s="33"/>
      <c r="S176" s="33"/>
      <c r="T176" s="33"/>
      <c r="U176" s="33"/>
      <c r="V176" s="72"/>
      <c r="AA176" s="33"/>
      <c r="AB176" s="71"/>
      <c r="AC176" s="242"/>
      <c r="AD176" s="33"/>
      <c r="AE176" s="33"/>
      <c r="AF176" s="33"/>
      <c r="AG176" s="33"/>
      <c r="AH176" s="33"/>
      <c r="AI176" s="72"/>
    </row>
    <row r="177" spans="2:35" ht="12.75">
      <c r="B177" s="6"/>
      <c r="C177" s="9"/>
      <c r="D177" s="176"/>
      <c r="E177" s="6"/>
      <c r="F177" s="6"/>
      <c r="G177" s="6"/>
      <c r="H177" s="6"/>
      <c r="I177" s="6"/>
      <c r="J177" s="26"/>
      <c r="K177" s="7"/>
      <c r="L177" s="6"/>
      <c r="M177" s="33"/>
      <c r="N177" s="33"/>
      <c r="O177" s="71"/>
      <c r="P177" s="242"/>
      <c r="Q177" s="33"/>
      <c r="R177" s="33"/>
      <c r="S177" s="33"/>
      <c r="T177" s="33"/>
      <c r="U177" s="33"/>
      <c r="V177" s="72"/>
      <c r="AA177" s="33"/>
      <c r="AB177" s="71"/>
      <c r="AC177" s="242"/>
      <c r="AD177" s="33"/>
      <c r="AE177" s="33"/>
      <c r="AF177" s="33"/>
      <c r="AG177" s="33"/>
      <c r="AH177" s="33"/>
      <c r="AI177" s="72"/>
    </row>
    <row r="178" spans="2:35" ht="12.75">
      <c r="B178" s="6"/>
      <c r="C178" s="9"/>
      <c r="D178" s="176"/>
      <c r="E178" s="6"/>
      <c r="F178" s="6"/>
      <c r="G178" s="6"/>
      <c r="H178" s="6"/>
      <c r="I178" s="6"/>
      <c r="J178" s="26"/>
      <c r="K178" s="7"/>
      <c r="L178" s="6"/>
      <c r="M178" s="33"/>
      <c r="N178" s="208"/>
      <c r="O178" s="243"/>
      <c r="P178" s="244"/>
      <c r="Q178" s="208"/>
      <c r="R178" s="208"/>
      <c r="S178" s="208"/>
      <c r="T178" s="208"/>
      <c r="U178" s="208"/>
      <c r="V178" s="245"/>
      <c r="W178" s="197"/>
      <c r="AA178" s="33"/>
      <c r="AB178" s="71"/>
      <c r="AC178" s="242"/>
      <c r="AD178" s="33"/>
      <c r="AE178" s="33"/>
      <c r="AF178" s="33"/>
      <c r="AG178" s="33"/>
      <c r="AH178" s="33"/>
      <c r="AI178" s="72"/>
    </row>
    <row r="179" spans="2:36" ht="12.75">
      <c r="B179" s="136"/>
      <c r="C179" s="139"/>
      <c r="D179" s="165"/>
      <c r="E179" s="136"/>
      <c r="F179" s="136"/>
      <c r="G179" s="136"/>
      <c r="H179" s="136"/>
      <c r="I179" s="136"/>
      <c r="J179" s="167"/>
      <c r="K179" s="166"/>
      <c r="L179" s="6"/>
      <c r="M179" s="33"/>
      <c r="N179" s="208"/>
      <c r="O179" s="243"/>
      <c r="P179" s="244"/>
      <c r="Q179" s="208"/>
      <c r="R179" s="208"/>
      <c r="S179" s="208"/>
      <c r="T179" s="208"/>
      <c r="U179" s="208"/>
      <c r="V179" s="245"/>
      <c r="W179" s="197"/>
      <c r="AA179" s="208"/>
      <c r="AB179" s="243"/>
      <c r="AC179" s="244"/>
      <c r="AD179" s="208"/>
      <c r="AE179" s="208"/>
      <c r="AF179" s="208"/>
      <c r="AG179" s="208"/>
      <c r="AH179" s="208"/>
      <c r="AI179" s="245"/>
      <c r="AJ179" s="197"/>
    </row>
    <row r="180" spans="2:36" ht="12.75">
      <c r="B180" s="136"/>
      <c r="C180" s="139"/>
      <c r="D180" s="165"/>
      <c r="E180" s="136"/>
      <c r="F180" s="136"/>
      <c r="G180" s="136"/>
      <c r="H180" s="136"/>
      <c r="I180" s="136"/>
      <c r="J180" s="167"/>
      <c r="K180" s="166"/>
      <c r="L180" s="6"/>
      <c r="M180" s="33"/>
      <c r="N180" s="208"/>
      <c r="O180" s="243"/>
      <c r="P180" s="244"/>
      <c r="Q180" s="208"/>
      <c r="R180" s="208"/>
      <c r="S180" s="208"/>
      <c r="T180" s="208"/>
      <c r="U180" s="208"/>
      <c r="V180" s="245"/>
      <c r="W180" s="197"/>
      <c r="AA180" s="208"/>
      <c r="AB180" s="243"/>
      <c r="AC180" s="244"/>
      <c r="AD180" s="208"/>
      <c r="AE180" s="208"/>
      <c r="AF180" s="208"/>
      <c r="AG180" s="208"/>
      <c r="AH180" s="208"/>
      <c r="AI180" s="245"/>
      <c r="AJ180" s="197"/>
    </row>
    <row r="181" spans="2:36" ht="12.75">
      <c r="B181" s="136"/>
      <c r="C181" s="139"/>
      <c r="D181" s="165"/>
      <c r="E181" s="136"/>
      <c r="F181" s="136"/>
      <c r="G181" s="136"/>
      <c r="H181" s="136"/>
      <c r="I181" s="136"/>
      <c r="J181" s="167"/>
      <c r="K181" s="166"/>
      <c r="L181" s="6"/>
      <c r="M181" s="33"/>
      <c r="N181" s="208"/>
      <c r="O181" s="243"/>
      <c r="P181" s="244"/>
      <c r="Q181" s="208"/>
      <c r="R181" s="208"/>
      <c r="S181" s="208"/>
      <c r="T181" s="208"/>
      <c r="U181" s="208"/>
      <c r="V181" s="245"/>
      <c r="W181" s="197"/>
      <c r="AA181" s="208"/>
      <c r="AB181" s="243"/>
      <c r="AC181" s="244"/>
      <c r="AD181" s="208"/>
      <c r="AE181" s="208"/>
      <c r="AF181" s="208"/>
      <c r="AG181" s="208"/>
      <c r="AH181" s="208"/>
      <c r="AI181" s="245"/>
      <c r="AJ181" s="197"/>
    </row>
    <row r="182" spans="2:36" ht="12.75">
      <c r="B182" s="136"/>
      <c r="C182" s="139"/>
      <c r="D182" s="165"/>
      <c r="E182" s="136"/>
      <c r="F182" s="136"/>
      <c r="G182" s="136"/>
      <c r="H182" s="136"/>
      <c r="I182" s="136"/>
      <c r="J182" s="167"/>
      <c r="K182" s="166"/>
      <c r="L182" s="6"/>
      <c r="M182" s="33"/>
      <c r="N182" s="208"/>
      <c r="O182" s="243"/>
      <c r="P182" s="244"/>
      <c r="Q182" s="208"/>
      <c r="R182" s="208"/>
      <c r="S182" s="208"/>
      <c r="T182" s="208"/>
      <c r="U182" s="208"/>
      <c r="V182" s="245"/>
      <c r="W182" s="197"/>
      <c r="AA182" s="208"/>
      <c r="AB182" s="243"/>
      <c r="AC182" s="244"/>
      <c r="AD182" s="208"/>
      <c r="AE182" s="208"/>
      <c r="AF182" s="208"/>
      <c r="AG182" s="208"/>
      <c r="AH182" s="208"/>
      <c r="AI182" s="245"/>
      <c r="AJ182" s="197"/>
    </row>
    <row r="183" spans="2:36" ht="12.75">
      <c r="B183" s="136"/>
      <c r="C183" s="139"/>
      <c r="D183" s="165"/>
      <c r="E183" s="136"/>
      <c r="F183" s="136"/>
      <c r="G183" s="136"/>
      <c r="H183" s="136"/>
      <c r="I183" s="136"/>
      <c r="J183" s="167"/>
      <c r="K183" s="166"/>
      <c r="L183" s="6"/>
      <c r="M183" s="33"/>
      <c r="N183" s="208"/>
      <c r="O183" s="243"/>
      <c r="P183" s="244"/>
      <c r="Q183" s="208"/>
      <c r="R183" s="208"/>
      <c r="S183" s="208"/>
      <c r="T183" s="208"/>
      <c r="U183" s="208"/>
      <c r="V183" s="245"/>
      <c r="W183" s="197"/>
      <c r="AA183" s="208"/>
      <c r="AB183" s="243"/>
      <c r="AC183" s="244"/>
      <c r="AD183" s="208"/>
      <c r="AE183" s="208"/>
      <c r="AF183" s="208"/>
      <c r="AG183" s="208"/>
      <c r="AH183" s="208"/>
      <c r="AI183" s="245"/>
      <c r="AJ183" s="197"/>
    </row>
    <row r="184" spans="2:36" ht="12.75">
      <c r="B184" s="136"/>
      <c r="C184" s="139"/>
      <c r="D184" s="165"/>
      <c r="E184" s="136"/>
      <c r="F184" s="136"/>
      <c r="G184" s="136"/>
      <c r="H184" s="136"/>
      <c r="I184" s="136"/>
      <c r="J184" s="167"/>
      <c r="K184" s="166"/>
      <c r="L184" s="6"/>
      <c r="M184" s="33"/>
      <c r="N184" s="208"/>
      <c r="O184" s="243"/>
      <c r="P184" s="244"/>
      <c r="Q184" s="208"/>
      <c r="R184" s="208"/>
      <c r="S184" s="208"/>
      <c r="T184" s="208"/>
      <c r="U184" s="208"/>
      <c r="V184" s="245"/>
      <c r="W184" s="197"/>
      <c r="AA184" s="208"/>
      <c r="AB184" s="243"/>
      <c r="AC184" s="244"/>
      <c r="AD184" s="208"/>
      <c r="AE184" s="208"/>
      <c r="AF184" s="208"/>
      <c r="AG184" s="208"/>
      <c r="AH184" s="208"/>
      <c r="AI184" s="245"/>
      <c r="AJ184" s="197"/>
    </row>
    <row r="185" spans="2:36" ht="12.75">
      <c r="B185" s="136"/>
      <c r="C185" s="139"/>
      <c r="D185" s="165"/>
      <c r="E185" s="136"/>
      <c r="F185" s="136"/>
      <c r="G185" s="136"/>
      <c r="H185" s="136"/>
      <c r="I185" s="136"/>
      <c r="J185" s="167"/>
      <c r="K185" s="166"/>
      <c r="L185" s="6"/>
      <c r="M185" s="33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AA185" s="208"/>
      <c r="AB185" s="243"/>
      <c r="AC185" s="244"/>
      <c r="AD185" s="208"/>
      <c r="AE185" s="208"/>
      <c r="AF185" s="208"/>
      <c r="AG185" s="208"/>
      <c r="AH185" s="208"/>
      <c r="AI185" s="245"/>
      <c r="AJ185" s="197"/>
    </row>
    <row r="186" spans="2:36" ht="12.75"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6"/>
      <c r="M186" s="33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</row>
    <row r="187" spans="2:36" ht="12.75"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6"/>
      <c r="M187" s="33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</row>
    <row r="188" spans="2:36" ht="12.75"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6"/>
      <c r="M188" s="33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</row>
    <row r="189" spans="2:36" ht="12.75"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6"/>
      <c r="M189" s="33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</row>
    <row r="190" spans="2:36" ht="12.75"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6"/>
      <c r="M190" s="33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</row>
    <row r="191" spans="2:36" ht="12.75"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6"/>
      <c r="M191" s="33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</row>
    <row r="192" spans="2:36" ht="12.75"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6"/>
      <c r="M192" s="33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</row>
    <row r="193" spans="2:36" ht="12.75"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6"/>
      <c r="M193" s="33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</row>
    <row r="194" spans="2:36" ht="12.75"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6"/>
      <c r="M194" s="33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</row>
    <row r="195" spans="2:36" ht="12.75"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6"/>
      <c r="M195" s="33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8"/>
    </row>
    <row r="196" spans="2:36" ht="12.75"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6"/>
      <c r="M196" s="33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</row>
    <row r="197" spans="2:36" ht="12.75"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6"/>
      <c r="M197" s="33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</row>
    <row r="198" spans="2:36" ht="12.75"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6"/>
      <c r="M198" s="33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</row>
    <row r="199" spans="2:36" ht="12.75"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6"/>
      <c r="M199" s="33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08"/>
    </row>
    <row r="200" spans="2:36" ht="12.75"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6"/>
      <c r="M200" s="33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208"/>
    </row>
    <row r="201" spans="2:36" ht="12.75"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6"/>
      <c r="M201" s="33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</row>
    <row r="202" spans="2:36" ht="12.75"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6"/>
      <c r="M202" s="33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</row>
    <row r="203" spans="2:36" ht="12.75"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6"/>
      <c r="M203" s="33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</row>
    <row r="204" spans="2:36" ht="12.75"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6"/>
      <c r="M204" s="33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</row>
    <row r="205" spans="2:36" ht="12.75"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6"/>
      <c r="M205" s="33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</row>
    <row r="206" spans="2:36" ht="12.75"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6"/>
      <c r="M206" s="33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</row>
    <row r="207" spans="2:36" ht="12.75"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6"/>
      <c r="M207" s="33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</row>
    <row r="208" spans="2:36" ht="12.75"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6"/>
      <c r="M208" s="33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</row>
    <row r="209" spans="2:36" ht="12.75"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6"/>
      <c r="M209" s="33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AA209" s="208"/>
      <c r="AB209" s="208"/>
      <c r="AC209" s="208"/>
      <c r="AD209" s="208"/>
      <c r="AE209" s="208"/>
      <c r="AF209" s="208"/>
      <c r="AG209" s="208"/>
      <c r="AH209" s="208"/>
      <c r="AI209" s="208"/>
      <c r="AJ209" s="208"/>
    </row>
    <row r="210" spans="2:36" ht="12.75"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6"/>
      <c r="M210" s="33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08"/>
    </row>
    <row r="211" spans="2:36" ht="12.75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6"/>
      <c r="M211" s="33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208"/>
    </row>
    <row r="212" spans="2:36" ht="12.75"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6"/>
      <c r="M212" s="33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AA212" s="208"/>
      <c r="AB212" s="208"/>
      <c r="AC212" s="208"/>
      <c r="AD212" s="208"/>
      <c r="AE212" s="208"/>
      <c r="AF212" s="208"/>
      <c r="AG212" s="208"/>
      <c r="AH212" s="208"/>
      <c r="AI212" s="208"/>
      <c r="AJ212" s="208"/>
    </row>
    <row r="213" spans="2:36" ht="12.75"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6"/>
      <c r="M213" s="33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</row>
    <row r="214" spans="2:36" ht="12.75"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6"/>
      <c r="M214" s="33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</row>
    <row r="215" spans="2:36" ht="12.75"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6"/>
      <c r="M215" s="33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</row>
    <row r="216" spans="2:36" ht="12.75"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6"/>
      <c r="M216" s="33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</row>
    <row r="217" spans="2:36" ht="12.75"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6"/>
      <c r="M217" s="33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</row>
    <row r="218" spans="2:36" ht="12.75"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6"/>
      <c r="M218" s="33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</row>
    <row r="219" spans="2:36" ht="12.75"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6"/>
      <c r="M219" s="33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</row>
    <row r="220" spans="2:36" ht="12.75"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6"/>
      <c r="M220" s="33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</row>
    <row r="221" spans="2:36" ht="12.75"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6"/>
      <c r="M221" s="33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</row>
    <row r="222" spans="2:36" ht="12.75"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6"/>
      <c r="M222" s="33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8"/>
    </row>
    <row r="223" spans="2:36" ht="12.75"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6"/>
      <c r="M223" s="33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</row>
    <row r="224" spans="2:36" ht="12.75"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6"/>
      <c r="M224" s="33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</row>
    <row r="225" spans="2:36" ht="12.75"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6"/>
      <c r="M225" s="33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AA225" s="208"/>
      <c r="AB225" s="208"/>
      <c r="AC225" s="208"/>
      <c r="AD225" s="208"/>
      <c r="AE225" s="208"/>
      <c r="AF225" s="208"/>
      <c r="AG225" s="208"/>
      <c r="AH225" s="208"/>
      <c r="AI225" s="208"/>
      <c r="AJ225" s="208"/>
    </row>
    <row r="226" spans="2:36" ht="12.75"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6"/>
      <c r="M226" s="33"/>
      <c r="N226" s="208"/>
      <c r="O226" s="246"/>
      <c r="P226" s="246"/>
      <c r="Q226" s="246"/>
      <c r="R226" s="246"/>
      <c r="S226" s="246"/>
      <c r="T226" s="246"/>
      <c r="U226" s="246"/>
      <c r="V226" s="246"/>
      <c r="W226" s="246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208"/>
    </row>
    <row r="227" spans="2:36" ht="12.75">
      <c r="B227" s="136"/>
      <c r="C227" s="143"/>
      <c r="D227" s="143"/>
      <c r="E227" s="143"/>
      <c r="F227" s="143"/>
      <c r="G227" s="143"/>
      <c r="H227" s="143"/>
      <c r="I227" s="143"/>
      <c r="J227" s="143"/>
      <c r="K227" s="143"/>
      <c r="L227" s="6"/>
      <c r="M227" s="33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AA227" s="208"/>
      <c r="AB227" s="246"/>
      <c r="AC227" s="246"/>
      <c r="AD227" s="246"/>
      <c r="AE227" s="246"/>
      <c r="AF227" s="246"/>
      <c r="AG227" s="246"/>
      <c r="AH227" s="246"/>
      <c r="AI227" s="246"/>
      <c r="AJ227" s="246"/>
    </row>
    <row r="228" spans="2:36" ht="12.75"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6"/>
      <c r="M228" s="33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208"/>
    </row>
    <row r="229" spans="2:36" ht="12.75"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6"/>
      <c r="M229" s="33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208"/>
    </row>
    <row r="230" spans="2:36" ht="12.75"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6"/>
      <c r="M230" s="33"/>
      <c r="N230" s="208"/>
      <c r="O230" s="208"/>
      <c r="P230" s="247"/>
      <c r="Q230" s="247"/>
      <c r="R230" s="225"/>
      <c r="S230" s="248"/>
      <c r="T230" s="225"/>
      <c r="U230" s="208"/>
      <c r="V230" s="208"/>
      <c r="W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8"/>
    </row>
    <row r="231" spans="2:36" ht="12.75">
      <c r="B231" s="136"/>
      <c r="C231" s="136"/>
      <c r="D231" s="141"/>
      <c r="E231" s="141"/>
      <c r="F231" s="140"/>
      <c r="G231" s="168"/>
      <c r="H231" s="140"/>
      <c r="I231" s="136"/>
      <c r="J231" s="136"/>
      <c r="K231" s="136"/>
      <c r="L231" s="6"/>
      <c r="M231" s="33"/>
      <c r="N231" s="208"/>
      <c r="O231" s="208"/>
      <c r="P231" s="247"/>
      <c r="Q231" s="247"/>
      <c r="R231" s="225"/>
      <c r="S231" s="225"/>
      <c r="T231" s="225"/>
      <c r="U231" s="208"/>
      <c r="V231" s="208"/>
      <c r="W231" s="208"/>
      <c r="AA231" s="208"/>
      <c r="AB231" s="208"/>
      <c r="AC231" s="247"/>
      <c r="AD231" s="247"/>
      <c r="AE231" s="225"/>
      <c r="AF231" s="248"/>
      <c r="AG231" s="225"/>
      <c r="AH231" s="208"/>
      <c r="AI231" s="208"/>
      <c r="AJ231" s="208"/>
    </row>
    <row r="232" spans="2:36" ht="12.75">
      <c r="B232" s="136"/>
      <c r="C232" s="136"/>
      <c r="D232" s="141"/>
      <c r="E232" s="141"/>
      <c r="F232" s="140"/>
      <c r="G232" s="140"/>
      <c r="H232" s="140"/>
      <c r="I232" s="136"/>
      <c r="J232" s="136"/>
      <c r="K232" s="136"/>
      <c r="L232" s="6"/>
      <c r="M232" s="33"/>
      <c r="N232" s="249"/>
      <c r="O232" s="249"/>
      <c r="P232" s="250"/>
      <c r="Q232" s="247"/>
      <c r="R232" s="247"/>
      <c r="S232" s="225"/>
      <c r="T232" s="225"/>
      <c r="U232" s="225"/>
      <c r="V232" s="210"/>
      <c r="W232" s="208"/>
      <c r="AA232" s="208"/>
      <c r="AB232" s="208"/>
      <c r="AC232" s="247"/>
      <c r="AD232" s="247"/>
      <c r="AE232" s="225"/>
      <c r="AF232" s="225"/>
      <c r="AG232" s="225"/>
      <c r="AH232" s="208"/>
      <c r="AI232" s="208"/>
      <c r="AJ232" s="208"/>
    </row>
    <row r="233" spans="2:36" ht="12.75">
      <c r="B233" s="169"/>
      <c r="C233" s="169"/>
      <c r="D233" s="170"/>
      <c r="E233" s="141"/>
      <c r="F233" s="141"/>
      <c r="G233" s="140"/>
      <c r="H233" s="140"/>
      <c r="I233" s="140"/>
      <c r="J233" s="142"/>
      <c r="K233" s="136"/>
      <c r="L233" s="6"/>
      <c r="M233" s="33"/>
      <c r="N233" s="249"/>
      <c r="O233" s="249"/>
      <c r="P233" s="208"/>
      <c r="Q233" s="208"/>
      <c r="R233" s="208"/>
      <c r="S233" s="208"/>
      <c r="T233" s="208"/>
      <c r="U233" s="208"/>
      <c r="V233" s="208"/>
      <c r="W233" s="208"/>
      <c r="AA233" s="249"/>
      <c r="AB233" s="249"/>
      <c r="AC233" s="250"/>
      <c r="AD233" s="247"/>
      <c r="AE233" s="247"/>
      <c r="AF233" s="225"/>
      <c r="AG233" s="225"/>
      <c r="AH233" s="225"/>
      <c r="AI233" s="210"/>
      <c r="AJ233" s="208"/>
    </row>
    <row r="234" spans="2:36" ht="12.75">
      <c r="B234" s="169"/>
      <c r="C234" s="169"/>
      <c r="D234" s="136"/>
      <c r="E234" s="136"/>
      <c r="F234" s="136"/>
      <c r="G234" s="136"/>
      <c r="H234" s="136"/>
      <c r="I234" s="136"/>
      <c r="J234" s="136"/>
      <c r="K234" s="136"/>
      <c r="L234" s="6"/>
      <c r="M234" s="33"/>
      <c r="N234" s="208"/>
      <c r="O234" s="208"/>
      <c r="P234" s="251"/>
      <c r="Q234" s="252"/>
      <c r="R234" s="252"/>
      <c r="S234" s="225"/>
      <c r="T234" s="225"/>
      <c r="U234" s="225"/>
      <c r="V234" s="253"/>
      <c r="W234" s="208"/>
      <c r="AA234" s="249"/>
      <c r="AB234" s="249"/>
      <c r="AC234" s="208"/>
      <c r="AD234" s="208"/>
      <c r="AE234" s="208"/>
      <c r="AF234" s="208"/>
      <c r="AG234" s="208"/>
      <c r="AH234" s="208"/>
      <c r="AI234" s="208"/>
      <c r="AJ234" s="208"/>
    </row>
    <row r="235" spans="2:36" ht="12.75">
      <c r="B235" s="136"/>
      <c r="C235" s="136"/>
      <c r="D235" s="171"/>
      <c r="E235" s="172"/>
      <c r="F235" s="172"/>
      <c r="G235" s="140"/>
      <c r="H235" s="140"/>
      <c r="I235" s="140"/>
      <c r="J235" s="173"/>
      <c r="K235" s="136"/>
      <c r="L235" s="43"/>
      <c r="M235" s="33"/>
      <c r="N235" s="208"/>
      <c r="O235" s="243"/>
      <c r="P235" s="243"/>
      <c r="Q235" s="243"/>
      <c r="R235" s="243"/>
      <c r="S235" s="243"/>
      <c r="T235" s="243"/>
      <c r="U235" s="243"/>
      <c r="V235" s="243"/>
      <c r="W235" s="243"/>
      <c r="AA235" s="208"/>
      <c r="AB235" s="208"/>
      <c r="AC235" s="251"/>
      <c r="AD235" s="252"/>
      <c r="AE235" s="252"/>
      <c r="AF235" s="225"/>
      <c r="AG235" s="225"/>
      <c r="AH235" s="225"/>
      <c r="AI235" s="253"/>
      <c r="AJ235" s="208"/>
    </row>
    <row r="236" spans="2:36" ht="12.75">
      <c r="B236" s="136"/>
      <c r="C236" s="139"/>
      <c r="D236" s="139"/>
      <c r="E236" s="139"/>
      <c r="F236" s="139"/>
      <c r="G236" s="139"/>
      <c r="H236" s="139"/>
      <c r="I236" s="139"/>
      <c r="J236" s="139"/>
      <c r="K236" s="139"/>
      <c r="L236" s="7"/>
      <c r="AA236" s="208"/>
      <c r="AB236" s="243"/>
      <c r="AC236" s="243"/>
      <c r="AD236" s="243"/>
      <c r="AE236" s="243"/>
      <c r="AF236" s="243"/>
      <c r="AG236" s="243"/>
      <c r="AH236" s="243"/>
      <c r="AI236" s="243"/>
      <c r="AJ236" s="243"/>
    </row>
    <row r="237" spans="2:12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2:12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ht="12.75">
      <c r="L239" s="7"/>
    </row>
    <row r="240" ht="12.75">
      <c r="L240" s="7"/>
    </row>
    <row r="241" ht="12.75">
      <c r="L241" s="7"/>
    </row>
    <row r="242" ht="12.75">
      <c r="L242" s="7"/>
    </row>
    <row r="243" ht="12.75">
      <c r="L243" s="7"/>
    </row>
    <row r="244" ht="12.75">
      <c r="L244" s="7"/>
    </row>
    <row r="245" ht="12.75">
      <c r="L245" s="7"/>
    </row>
    <row r="246" ht="12.75">
      <c r="L246" s="7"/>
    </row>
    <row r="247" ht="12.75">
      <c r="L247" s="7"/>
    </row>
    <row r="248" ht="12.75">
      <c r="L248" s="7"/>
    </row>
    <row r="249" ht="12.75">
      <c r="L249" s="7"/>
    </row>
    <row r="250" ht="12.75">
      <c r="L250" s="7"/>
    </row>
    <row r="251" ht="12.75">
      <c r="L251" s="7"/>
    </row>
    <row r="252" ht="12.75">
      <c r="L252" s="7"/>
    </row>
    <row r="253" ht="12.75">
      <c r="L253" s="7"/>
    </row>
    <row r="254" ht="12.75">
      <c r="L254" s="7"/>
    </row>
    <row r="255" ht="12.75">
      <c r="L255" s="7"/>
    </row>
    <row r="256" ht="12.75">
      <c r="L256" s="7"/>
    </row>
    <row r="257" ht="12.75">
      <c r="L257" s="7"/>
    </row>
    <row r="258" ht="12.75">
      <c r="L258" s="7"/>
    </row>
    <row r="259" ht="12.75">
      <c r="L259" s="7"/>
    </row>
    <row r="260" ht="12.75">
      <c r="L260" s="7"/>
    </row>
    <row r="261" ht="12.75">
      <c r="L261" s="7"/>
    </row>
    <row r="262" ht="12.75">
      <c r="L262" s="7"/>
    </row>
    <row r="263" ht="12.75">
      <c r="L263" s="7"/>
    </row>
    <row r="264" ht="12.75">
      <c r="L264" s="7"/>
    </row>
    <row r="265" ht="12.75">
      <c r="L265" s="7"/>
    </row>
    <row r="266" ht="12.75">
      <c r="L266" s="7"/>
    </row>
    <row r="267" ht="12.75">
      <c r="L267" s="7"/>
    </row>
    <row r="268" ht="12.75">
      <c r="L268" s="7"/>
    </row>
    <row r="269" ht="12.75">
      <c r="L269" s="7"/>
    </row>
    <row r="270" ht="12.75">
      <c r="L270" s="7"/>
    </row>
    <row r="271" ht="12.75">
      <c r="L271" s="7"/>
    </row>
    <row r="272" ht="12.75">
      <c r="L272" s="7"/>
    </row>
    <row r="273" ht="12.75">
      <c r="L273" s="7"/>
    </row>
    <row r="274" ht="12.75">
      <c r="L274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658"/>
  <sheetViews>
    <sheetView zoomScale="130" zoomScaleNormal="130" zoomScaleSheetLayoutView="140" zoomScalePageLayoutView="0" workbookViewId="0" topLeftCell="A44">
      <selection activeCell="E74" sqref="E74"/>
    </sheetView>
  </sheetViews>
  <sheetFormatPr defaultColWidth="9.00390625" defaultRowHeight="12.75"/>
  <cols>
    <col min="1" max="1" width="2.375" style="3" customWidth="1"/>
    <col min="2" max="2" width="6.00390625" style="3" customWidth="1"/>
    <col min="3" max="3" width="9.00390625" style="3" customWidth="1"/>
    <col min="4" max="4" width="12.25390625" style="3" customWidth="1"/>
    <col min="5" max="5" width="9.00390625" style="3" customWidth="1"/>
    <col min="6" max="6" width="6.875" style="3" customWidth="1"/>
    <col min="7" max="7" width="9.00390625" style="3" customWidth="1"/>
    <col min="8" max="8" width="6.875" style="3" customWidth="1"/>
    <col min="9" max="9" width="4.75390625" style="3" customWidth="1"/>
    <col min="10" max="11" width="10.375" style="3" customWidth="1"/>
    <col min="12" max="12" width="2.75390625" style="3" customWidth="1"/>
    <col min="13" max="13" width="9.00390625" style="34" customWidth="1"/>
    <col min="14" max="14" width="6.00390625" style="34" customWidth="1"/>
    <col min="15" max="15" width="9.00390625" style="34" customWidth="1"/>
    <col min="16" max="16" width="12.25390625" style="34" customWidth="1"/>
    <col min="17" max="17" width="9.00390625" style="34" customWidth="1"/>
    <col min="18" max="18" width="6.875" style="34" customWidth="1"/>
    <col min="19" max="19" width="9.00390625" style="34" customWidth="1"/>
    <col min="20" max="20" width="6.875" style="34" customWidth="1"/>
    <col min="21" max="21" width="4.75390625" style="34" customWidth="1"/>
    <col min="22" max="23" width="10.375" style="34" customWidth="1"/>
    <col min="24" max="26" width="9.00390625" style="34" customWidth="1"/>
    <col min="27" max="27" width="6.00390625" style="34" customWidth="1"/>
    <col min="28" max="28" width="9.00390625" style="34" customWidth="1"/>
    <col min="29" max="29" width="12.25390625" style="34" customWidth="1"/>
    <col min="30" max="30" width="9.00390625" style="34" customWidth="1"/>
    <col min="31" max="31" width="6.875" style="34" customWidth="1"/>
    <col min="32" max="32" width="9.00390625" style="34" customWidth="1"/>
    <col min="33" max="33" width="6.875" style="34" customWidth="1"/>
    <col min="34" max="34" width="4.75390625" style="34" customWidth="1"/>
    <col min="35" max="36" width="10.375" style="34" customWidth="1"/>
    <col min="37" max="37" width="9.00390625" style="34" customWidth="1"/>
    <col min="38" max="16384" width="9.00390625" style="3" customWidth="1"/>
  </cols>
  <sheetData>
    <row r="1" spans="1:36" ht="12.75">
      <c r="A1" s="4"/>
      <c r="B1" s="124" t="s">
        <v>12</v>
      </c>
      <c r="C1" s="124" t="s">
        <v>474</v>
      </c>
      <c r="D1" s="124"/>
      <c r="E1" s="124"/>
      <c r="F1" s="109"/>
      <c r="G1" s="109"/>
      <c r="H1" s="109"/>
      <c r="I1" s="109"/>
      <c r="J1" s="109"/>
      <c r="K1" s="4" t="s">
        <v>4</v>
      </c>
      <c r="N1" s="71"/>
      <c r="O1" s="71"/>
      <c r="P1" s="71"/>
      <c r="Q1" s="71"/>
      <c r="R1" s="33"/>
      <c r="S1" s="33"/>
      <c r="T1" s="33"/>
      <c r="U1" s="33"/>
      <c r="V1" s="33"/>
      <c r="W1" s="33"/>
      <c r="AA1" s="71"/>
      <c r="AB1" s="71"/>
      <c r="AC1" s="71"/>
      <c r="AD1" s="71"/>
      <c r="AE1" s="33"/>
      <c r="AF1" s="33"/>
      <c r="AG1" s="33"/>
      <c r="AH1" s="33"/>
      <c r="AI1" s="33"/>
      <c r="AJ1" s="33"/>
    </row>
    <row r="2" spans="1:36" ht="12.75">
      <c r="A2" s="4"/>
      <c r="B2" s="109"/>
      <c r="C2" s="109"/>
      <c r="D2" s="109"/>
      <c r="E2" s="109"/>
      <c r="F2" s="109"/>
      <c r="G2" s="109"/>
      <c r="H2" s="109"/>
      <c r="I2" s="109"/>
      <c r="J2" s="109"/>
      <c r="K2" s="4" t="s">
        <v>5</v>
      </c>
      <c r="N2" s="33"/>
      <c r="O2" s="33"/>
      <c r="P2" s="33"/>
      <c r="Q2" s="33"/>
      <c r="R2" s="33"/>
      <c r="S2" s="33"/>
      <c r="T2" s="33"/>
      <c r="U2" s="33"/>
      <c r="V2" s="33"/>
      <c r="W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12.75">
      <c r="A3" s="4"/>
      <c r="B3" s="5"/>
      <c r="C3" s="6" t="s">
        <v>85</v>
      </c>
      <c r="D3" s="6"/>
      <c r="E3" s="6"/>
      <c r="F3" s="6"/>
      <c r="G3" s="6"/>
      <c r="H3" s="6"/>
      <c r="I3" s="6"/>
      <c r="J3" s="6"/>
      <c r="K3" s="6"/>
      <c r="L3" s="4"/>
      <c r="N3" s="71"/>
      <c r="O3" s="33"/>
      <c r="P3" s="33"/>
      <c r="Q3" s="33"/>
      <c r="R3" s="33"/>
      <c r="S3" s="33"/>
      <c r="T3" s="33"/>
      <c r="U3" s="33"/>
      <c r="V3" s="33"/>
      <c r="W3" s="33"/>
      <c r="AA3" s="71"/>
      <c r="AB3" s="33"/>
      <c r="AC3" s="33"/>
      <c r="AD3" s="33"/>
      <c r="AE3" s="33"/>
      <c r="AF3" s="33"/>
      <c r="AG3" s="33"/>
      <c r="AH3" s="33"/>
      <c r="AI3" s="33"/>
      <c r="AJ3" s="33"/>
    </row>
    <row r="4" spans="1:36" ht="12.75">
      <c r="A4" s="4"/>
      <c r="B4" s="4"/>
      <c r="C4" s="6" t="s">
        <v>86</v>
      </c>
      <c r="D4" s="6"/>
      <c r="E4" s="6"/>
      <c r="F4" s="6"/>
      <c r="G4" s="6"/>
      <c r="H4" s="6"/>
      <c r="I4" s="6"/>
      <c r="J4" s="6"/>
      <c r="K4" s="6"/>
      <c r="L4" s="4"/>
      <c r="N4" s="33"/>
      <c r="O4" s="33"/>
      <c r="P4" s="33"/>
      <c r="Q4" s="33"/>
      <c r="R4" s="33"/>
      <c r="S4" s="33"/>
      <c r="T4" s="33"/>
      <c r="U4" s="33"/>
      <c r="V4" s="33"/>
      <c r="W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ht="12.75">
      <c r="A5" s="4"/>
      <c r="B5" s="4"/>
      <c r="C5" s="6" t="s">
        <v>660</v>
      </c>
      <c r="D5" s="6"/>
      <c r="E5" s="6"/>
      <c r="F5" s="6"/>
      <c r="G5" s="6"/>
      <c r="H5" s="6"/>
      <c r="I5" s="4"/>
      <c r="J5" s="6"/>
      <c r="K5" s="6"/>
      <c r="L5" s="4"/>
      <c r="N5" s="33"/>
      <c r="O5" s="33"/>
      <c r="P5" s="33"/>
      <c r="Q5" s="33"/>
      <c r="R5" s="33"/>
      <c r="S5" s="33"/>
      <c r="T5" s="33"/>
      <c r="U5" s="33"/>
      <c r="V5" s="33"/>
      <c r="W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6" ht="12.75">
      <c r="A6" s="4"/>
      <c r="B6" s="4"/>
      <c r="C6" s="3" t="s">
        <v>87</v>
      </c>
      <c r="J6" s="6"/>
      <c r="K6" s="6"/>
      <c r="L6" s="4"/>
      <c r="N6" s="33"/>
      <c r="V6" s="33"/>
      <c r="W6" s="33"/>
      <c r="AA6" s="33"/>
      <c r="AI6" s="33"/>
      <c r="AJ6" s="33"/>
    </row>
    <row r="7" spans="1:36" ht="16.5">
      <c r="A7" s="4"/>
      <c r="B7" s="39"/>
      <c r="C7" s="48"/>
      <c r="D7" s="48"/>
      <c r="E7" s="26"/>
      <c r="F7" s="48"/>
      <c r="G7" s="48"/>
      <c r="H7" s="48"/>
      <c r="I7" s="8"/>
      <c r="J7" s="39"/>
      <c r="K7" s="39"/>
      <c r="L7" s="6"/>
      <c r="N7" s="189"/>
      <c r="O7" s="198"/>
      <c r="P7" s="198"/>
      <c r="Q7" s="72"/>
      <c r="R7" s="198"/>
      <c r="S7" s="198"/>
      <c r="T7" s="198"/>
      <c r="U7" s="198"/>
      <c r="V7" s="189"/>
      <c r="W7" s="189"/>
      <c r="AA7" s="189"/>
      <c r="AB7" s="198"/>
      <c r="AC7" s="198"/>
      <c r="AD7" s="72"/>
      <c r="AE7" s="198"/>
      <c r="AF7" s="198"/>
      <c r="AG7" s="198"/>
      <c r="AH7" s="198"/>
      <c r="AI7" s="189"/>
      <c r="AJ7" s="189"/>
    </row>
    <row r="8" spans="1:36" ht="12.75">
      <c r="A8" s="6"/>
      <c r="B8" s="9"/>
      <c r="C8" s="5" t="s">
        <v>528</v>
      </c>
      <c r="D8" s="5"/>
      <c r="E8" s="5"/>
      <c r="F8" s="5"/>
      <c r="G8" s="5"/>
      <c r="H8" s="4"/>
      <c r="I8" s="5"/>
      <c r="J8" s="71"/>
      <c r="K8" s="5"/>
      <c r="L8" s="6"/>
      <c r="M8" s="33"/>
      <c r="N8" s="71"/>
      <c r="O8" s="71"/>
      <c r="P8" s="71"/>
      <c r="Q8" s="71"/>
      <c r="R8" s="71"/>
      <c r="S8" s="71"/>
      <c r="T8" s="33"/>
      <c r="U8" s="71"/>
      <c r="V8" s="71"/>
      <c r="W8" s="71"/>
      <c r="AA8" s="71"/>
      <c r="AB8" s="71"/>
      <c r="AC8" s="71"/>
      <c r="AD8" s="71"/>
      <c r="AE8" s="71"/>
      <c r="AF8" s="71"/>
      <c r="AG8" s="33"/>
      <c r="AH8" s="71"/>
      <c r="AI8" s="71"/>
      <c r="AJ8" s="71"/>
    </row>
    <row r="9" spans="1:36" ht="12.75">
      <c r="A9" s="6"/>
      <c r="B9" s="9"/>
      <c r="C9" s="5" t="s">
        <v>529</v>
      </c>
      <c r="D9" s="5"/>
      <c r="E9" s="5"/>
      <c r="F9" s="5"/>
      <c r="G9" s="5"/>
      <c r="H9" s="4"/>
      <c r="I9" s="14"/>
      <c r="J9" s="71"/>
      <c r="K9" s="5"/>
      <c r="L9" s="6"/>
      <c r="M9" s="33"/>
      <c r="N9" s="71"/>
      <c r="O9" s="71"/>
      <c r="P9" s="71"/>
      <c r="Q9" s="71"/>
      <c r="R9" s="71"/>
      <c r="S9" s="71"/>
      <c r="T9" s="33"/>
      <c r="U9" s="97"/>
      <c r="V9" s="71"/>
      <c r="W9" s="71"/>
      <c r="AA9" s="71"/>
      <c r="AB9" s="71"/>
      <c r="AC9" s="71"/>
      <c r="AD9" s="71"/>
      <c r="AE9" s="71"/>
      <c r="AF9" s="71"/>
      <c r="AG9" s="33"/>
      <c r="AH9" s="97"/>
      <c r="AI9" s="71"/>
      <c r="AJ9" s="71"/>
    </row>
    <row r="10" spans="1:36" ht="12.75">
      <c r="A10" s="6"/>
      <c r="B10" s="9"/>
      <c r="C10" s="5" t="s">
        <v>36</v>
      </c>
      <c r="D10" s="5"/>
      <c r="E10" s="5"/>
      <c r="F10" s="5"/>
      <c r="G10" s="5"/>
      <c r="H10" s="4"/>
      <c r="I10" s="71"/>
      <c r="J10" s="71"/>
      <c r="K10" s="5"/>
      <c r="L10" s="6"/>
      <c r="M10" s="33"/>
      <c r="N10" s="71"/>
      <c r="O10" s="71"/>
      <c r="P10" s="71"/>
      <c r="Q10" s="71"/>
      <c r="R10" s="71"/>
      <c r="S10" s="71"/>
      <c r="T10" s="33"/>
      <c r="U10" s="71"/>
      <c r="V10" s="71"/>
      <c r="W10" s="71"/>
      <c r="AA10" s="71"/>
      <c r="AB10" s="71"/>
      <c r="AC10" s="71"/>
      <c r="AD10" s="71"/>
      <c r="AE10" s="71"/>
      <c r="AF10" s="71"/>
      <c r="AG10" s="33"/>
      <c r="AH10" s="71"/>
      <c r="AI10" s="71"/>
      <c r="AJ10" s="71"/>
    </row>
    <row r="11" spans="1:36" ht="12.75">
      <c r="A11" s="6"/>
      <c r="B11" s="9"/>
      <c r="C11" s="5"/>
      <c r="D11" s="5"/>
      <c r="E11" s="5"/>
      <c r="F11" s="5"/>
      <c r="G11" s="5"/>
      <c r="H11" s="4"/>
      <c r="I11" s="71"/>
      <c r="J11" s="71"/>
      <c r="K11" s="5"/>
      <c r="L11" s="6"/>
      <c r="M11" s="33"/>
      <c r="N11" s="71"/>
      <c r="O11" s="71"/>
      <c r="P11" s="71"/>
      <c r="Q11" s="71"/>
      <c r="R11" s="71"/>
      <c r="S11" s="71"/>
      <c r="T11" s="33"/>
      <c r="U11" s="71"/>
      <c r="V11" s="71"/>
      <c r="W11" s="71"/>
      <c r="AA11" s="71"/>
      <c r="AB11" s="71"/>
      <c r="AC11" s="71"/>
      <c r="AD11" s="71"/>
      <c r="AE11" s="71"/>
      <c r="AF11" s="71"/>
      <c r="AG11" s="33"/>
      <c r="AH11" s="71"/>
      <c r="AI11" s="71"/>
      <c r="AJ11" s="71"/>
    </row>
    <row r="12" spans="1:36" ht="12.75">
      <c r="A12" s="9"/>
      <c r="B12" s="9"/>
      <c r="C12" s="149" t="s">
        <v>203</v>
      </c>
      <c r="D12" s="149"/>
      <c r="E12" s="149" t="s">
        <v>204</v>
      </c>
      <c r="F12" s="149"/>
      <c r="G12" s="149" t="s">
        <v>205</v>
      </c>
      <c r="H12" s="149"/>
      <c r="I12" s="149"/>
      <c r="J12" s="149" t="s">
        <v>206</v>
      </c>
      <c r="K12" s="5"/>
      <c r="L12" s="6"/>
      <c r="M12" s="33"/>
      <c r="N12" s="71"/>
      <c r="O12" s="33"/>
      <c r="P12" s="33"/>
      <c r="Q12" s="33"/>
      <c r="R12" s="33"/>
      <c r="S12" s="33"/>
      <c r="T12" s="33"/>
      <c r="U12" s="33"/>
      <c r="V12" s="33"/>
      <c r="W12" s="71"/>
      <c r="AA12" s="71"/>
      <c r="AB12" s="33"/>
      <c r="AC12" s="33"/>
      <c r="AD12" s="33"/>
      <c r="AE12" s="33"/>
      <c r="AF12" s="33"/>
      <c r="AG12" s="33"/>
      <c r="AH12" s="33"/>
      <c r="AI12" s="33"/>
      <c r="AJ12" s="71"/>
    </row>
    <row r="13" spans="1:36" ht="16.5">
      <c r="A13" s="6"/>
      <c r="B13" s="64"/>
      <c r="C13" s="6"/>
      <c r="D13" s="6"/>
      <c r="E13" s="6"/>
      <c r="F13" s="6"/>
      <c r="G13" s="6"/>
      <c r="H13" s="7"/>
      <c r="I13" s="18"/>
      <c r="J13" s="64"/>
      <c r="K13" s="64"/>
      <c r="L13" s="6"/>
      <c r="M13" s="33"/>
      <c r="N13" s="189"/>
      <c r="O13" s="33"/>
      <c r="P13" s="33"/>
      <c r="Q13" s="33"/>
      <c r="R13" s="33"/>
      <c r="S13" s="33"/>
      <c r="U13" s="192"/>
      <c r="V13" s="189"/>
      <c r="W13" s="189"/>
      <c r="AA13" s="189"/>
      <c r="AB13" s="33"/>
      <c r="AC13" s="33"/>
      <c r="AD13" s="33"/>
      <c r="AE13" s="33"/>
      <c r="AF13" s="33"/>
      <c r="AH13" s="192"/>
      <c r="AI13" s="189"/>
      <c r="AJ13" s="189"/>
    </row>
    <row r="14" spans="1:36" ht="12.75">
      <c r="A14" s="6"/>
      <c r="B14" s="109" t="s">
        <v>111</v>
      </c>
      <c r="C14" s="109" t="s">
        <v>766</v>
      </c>
      <c r="D14" s="109"/>
      <c r="E14" s="109"/>
      <c r="F14" s="109"/>
      <c r="G14" s="109"/>
      <c r="H14" s="109"/>
      <c r="I14" s="109"/>
      <c r="J14" s="109"/>
      <c r="K14" s="109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2.75">
      <c r="A15" s="6"/>
      <c r="B15" s="109"/>
      <c r="C15" s="109" t="s">
        <v>563</v>
      </c>
      <c r="D15" s="109"/>
      <c r="E15" s="109"/>
      <c r="F15" s="109"/>
      <c r="G15" s="109"/>
      <c r="H15" s="109"/>
      <c r="I15" s="109"/>
      <c r="J15" s="109"/>
      <c r="K15" s="109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12.75">
      <c r="A16" s="6"/>
      <c r="B16" s="109"/>
      <c r="C16" s="109" t="s">
        <v>608</v>
      </c>
      <c r="D16" s="109"/>
      <c r="E16" s="109"/>
      <c r="F16" s="109"/>
      <c r="G16" s="109"/>
      <c r="H16" s="109"/>
      <c r="I16" s="109"/>
      <c r="J16" s="109"/>
      <c r="K16" s="109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ht="12.75">
      <c r="A17" s="6"/>
      <c r="B17" s="109"/>
      <c r="C17" s="109" t="s">
        <v>611</v>
      </c>
      <c r="D17" s="109"/>
      <c r="E17" s="109"/>
      <c r="F17" s="109"/>
      <c r="G17" s="109"/>
      <c r="H17" s="109"/>
      <c r="I17" s="109"/>
      <c r="J17" s="109"/>
      <c r="K17" s="109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36" ht="12.75">
      <c r="A18" s="6"/>
      <c r="B18" s="109"/>
      <c r="C18" s="8" t="s">
        <v>609</v>
      </c>
      <c r="D18" s="8"/>
      <c r="E18" s="8"/>
      <c r="F18" s="109"/>
      <c r="G18" s="109"/>
      <c r="H18" s="109"/>
      <c r="I18" s="109"/>
      <c r="J18" s="109"/>
      <c r="K18" s="109"/>
      <c r="L18" s="33"/>
      <c r="M18" s="198"/>
      <c r="N18" s="33"/>
      <c r="O18" s="198"/>
      <c r="P18" s="198"/>
      <c r="Q18" s="198"/>
      <c r="R18" s="33"/>
      <c r="S18" s="33"/>
      <c r="T18" s="33"/>
      <c r="U18" s="33"/>
      <c r="V18" s="33"/>
      <c r="W18" s="33"/>
      <c r="AA18" s="33"/>
      <c r="AB18" s="198"/>
      <c r="AC18" s="198"/>
      <c r="AD18" s="198"/>
      <c r="AE18" s="33"/>
      <c r="AF18" s="33"/>
      <c r="AG18" s="33"/>
      <c r="AH18" s="33"/>
      <c r="AI18" s="33"/>
      <c r="AJ18" s="33"/>
    </row>
    <row r="19" spans="1:36" ht="12.75">
      <c r="A19" s="8"/>
      <c r="B19" s="8"/>
      <c r="C19" s="8"/>
      <c r="D19" s="8"/>
      <c r="E19" s="8"/>
      <c r="F19" s="8"/>
      <c r="G19" s="8"/>
      <c r="H19" s="8"/>
      <c r="I19" s="8"/>
      <c r="J19" s="6"/>
      <c r="K19" s="9"/>
      <c r="L19" s="9"/>
      <c r="M19" s="198"/>
      <c r="N19" s="198"/>
      <c r="O19" s="198"/>
      <c r="P19" s="198"/>
      <c r="Q19" s="198"/>
      <c r="R19" s="198"/>
      <c r="S19" s="198"/>
      <c r="T19" s="198"/>
      <c r="U19" s="198"/>
      <c r="V19" s="33"/>
      <c r="W19" s="71"/>
      <c r="AA19" s="198"/>
      <c r="AB19" s="198"/>
      <c r="AC19" s="198"/>
      <c r="AD19" s="198"/>
      <c r="AE19" s="198"/>
      <c r="AF19" s="198"/>
      <c r="AG19" s="198"/>
      <c r="AH19" s="198"/>
      <c r="AI19" s="33"/>
      <c r="AJ19" s="71"/>
    </row>
    <row r="20" spans="1:36" ht="12.75">
      <c r="A20" s="8"/>
      <c r="B20" s="8"/>
      <c r="C20" s="8" t="s">
        <v>610</v>
      </c>
      <c r="D20" s="8"/>
      <c r="E20" s="8">
        <f>23.26*0.3</f>
        <v>6.978000000000001</v>
      </c>
      <c r="F20" s="8"/>
      <c r="G20" s="8"/>
      <c r="H20" s="8"/>
      <c r="I20" s="8"/>
      <c r="J20" s="6"/>
      <c r="K20" s="9"/>
      <c r="L20" s="9"/>
      <c r="M20" s="198"/>
      <c r="N20" s="198"/>
      <c r="O20" s="198"/>
      <c r="P20" s="198"/>
      <c r="Q20" s="198"/>
      <c r="R20" s="198"/>
      <c r="S20" s="198"/>
      <c r="T20" s="198"/>
      <c r="U20" s="198"/>
      <c r="V20" s="33"/>
      <c r="W20" s="71"/>
      <c r="AA20" s="198"/>
      <c r="AB20" s="198"/>
      <c r="AC20" s="198"/>
      <c r="AD20" s="198"/>
      <c r="AE20" s="198"/>
      <c r="AF20" s="198"/>
      <c r="AG20" s="198"/>
      <c r="AH20" s="198"/>
      <c r="AI20" s="33"/>
      <c r="AJ20" s="71"/>
    </row>
    <row r="21" spans="1:36" ht="12.75">
      <c r="A21" s="8"/>
      <c r="B21" s="8"/>
      <c r="C21" s="8"/>
      <c r="D21" s="8"/>
      <c r="E21" s="8"/>
      <c r="F21" s="8"/>
      <c r="G21" s="8"/>
      <c r="H21" s="8"/>
      <c r="I21" s="8"/>
      <c r="J21" s="6"/>
      <c r="K21" s="9"/>
      <c r="L21" s="9"/>
      <c r="M21" s="198"/>
      <c r="N21" s="198"/>
      <c r="O21" s="198"/>
      <c r="P21" s="198"/>
      <c r="Q21" s="198"/>
      <c r="R21" s="198"/>
      <c r="S21" s="198"/>
      <c r="T21" s="198"/>
      <c r="U21" s="198"/>
      <c r="V21" s="33"/>
      <c r="W21" s="71"/>
      <c r="AA21" s="198"/>
      <c r="AB21" s="198"/>
      <c r="AC21" s="198"/>
      <c r="AD21" s="198"/>
      <c r="AE21" s="198"/>
      <c r="AF21" s="198"/>
      <c r="AG21" s="198"/>
      <c r="AH21" s="198"/>
      <c r="AI21" s="33"/>
      <c r="AJ21" s="71"/>
    </row>
    <row r="22" spans="1:36" ht="12.75">
      <c r="A22" s="8"/>
      <c r="B22" s="8"/>
      <c r="C22" s="8" t="s">
        <v>146</v>
      </c>
      <c r="D22" s="8"/>
      <c r="E22" s="8">
        <f>SUM(E20:E21)</f>
        <v>6.978000000000001</v>
      </c>
      <c r="F22" s="8"/>
      <c r="G22" s="8"/>
      <c r="H22" s="8"/>
      <c r="I22" s="8"/>
      <c r="J22" s="6">
        <f>E22*G22</f>
        <v>0</v>
      </c>
      <c r="K22" s="9"/>
      <c r="L22" s="9"/>
      <c r="M22" s="198"/>
      <c r="N22" s="198"/>
      <c r="O22" s="198"/>
      <c r="P22" s="198"/>
      <c r="Q22" s="198"/>
      <c r="R22" s="198"/>
      <c r="S22" s="198"/>
      <c r="T22" s="198"/>
      <c r="U22" s="198"/>
      <c r="V22" s="33"/>
      <c r="W22" s="71"/>
      <c r="AA22" s="198"/>
      <c r="AB22" s="198"/>
      <c r="AC22" s="198"/>
      <c r="AD22" s="198"/>
      <c r="AE22" s="198"/>
      <c r="AF22" s="198"/>
      <c r="AG22" s="198"/>
      <c r="AH22" s="198"/>
      <c r="AI22" s="33"/>
      <c r="AJ22" s="71"/>
    </row>
    <row r="23" spans="1:36" ht="12.75">
      <c r="A23" s="8"/>
      <c r="B23" s="8"/>
      <c r="C23" s="8"/>
      <c r="D23" s="8"/>
      <c r="E23" s="8"/>
      <c r="F23" s="8"/>
      <c r="G23" s="8"/>
      <c r="H23" s="8"/>
      <c r="I23" s="8"/>
      <c r="J23" s="6"/>
      <c r="K23" s="9"/>
      <c r="L23" s="9"/>
      <c r="M23" s="33"/>
      <c r="N23" s="198"/>
      <c r="O23" s="198"/>
      <c r="P23" s="198"/>
      <c r="Q23" s="198"/>
      <c r="R23" s="198"/>
      <c r="S23" s="198"/>
      <c r="T23" s="198"/>
      <c r="U23" s="198"/>
      <c r="V23" s="33"/>
      <c r="W23" s="71"/>
      <c r="AA23" s="198"/>
      <c r="AB23" s="198"/>
      <c r="AC23" s="198"/>
      <c r="AD23" s="198"/>
      <c r="AE23" s="198"/>
      <c r="AF23" s="198"/>
      <c r="AG23" s="198"/>
      <c r="AH23" s="198"/>
      <c r="AI23" s="33"/>
      <c r="AJ23" s="71"/>
    </row>
    <row r="24" spans="1:36" ht="12.75">
      <c r="A24" s="6"/>
      <c r="B24" s="109" t="s">
        <v>129</v>
      </c>
      <c r="C24" s="109" t="s">
        <v>612</v>
      </c>
      <c r="D24" s="109"/>
      <c r="E24" s="109"/>
      <c r="F24" s="109"/>
      <c r="G24" s="109"/>
      <c r="H24" s="109"/>
      <c r="I24" s="109"/>
      <c r="J24" s="109"/>
      <c r="K24" s="109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ht="12.75">
      <c r="A25" s="6"/>
      <c r="B25" s="109"/>
      <c r="C25" s="109" t="s">
        <v>767</v>
      </c>
      <c r="D25" s="109"/>
      <c r="E25" s="109"/>
      <c r="F25" s="109"/>
      <c r="G25" s="109"/>
      <c r="H25" s="109"/>
      <c r="I25" s="109"/>
      <c r="J25" s="109"/>
      <c r="K25" s="109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ht="12.75">
      <c r="A26" s="6"/>
      <c r="B26" s="109"/>
      <c r="C26" s="109" t="s">
        <v>613</v>
      </c>
      <c r="D26" s="109"/>
      <c r="E26" s="109"/>
      <c r="F26" s="109"/>
      <c r="G26" s="109"/>
      <c r="H26" s="109"/>
      <c r="I26" s="109"/>
      <c r="J26" s="109"/>
      <c r="K26" s="109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ht="12.75">
      <c r="A27" s="6"/>
      <c r="B27" s="109"/>
      <c r="C27" s="109" t="s">
        <v>614</v>
      </c>
      <c r="D27" s="109"/>
      <c r="E27" s="109"/>
      <c r="F27" s="109"/>
      <c r="G27" s="109"/>
      <c r="H27" s="109"/>
      <c r="I27" s="109"/>
      <c r="J27" s="109"/>
      <c r="K27" s="109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ht="12.75">
      <c r="A28" s="6"/>
      <c r="B28" s="109"/>
      <c r="C28" s="8" t="s">
        <v>615</v>
      </c>
      <c r="D28" s="8"/>
      <c r="E28" s="8"/>
      <c r="F28" s="109"/>
      <c r="G28" s="109"/>
      <c r="H28" s="109"/>
      <c r="I28" s="109"/>
      <c r="J28" s="109"/>
      <c r="K28" s="109"/>
      <c r="L28" s="33"/>
      <c r="M28" s="33"/>
      <c r="N28" s="33"/>
      <c r="O28" s="198"/>
      <c r="P28" s="198"/>
      <c r="Q28" s="198"/>
      <c r="R28" s="33"/>
      <c r="S28" s="33"/>
      <c r="T28" s="33"/>
      <c r="U28" s="33"/>
      <c r="V28" s="33"/>
      <c r="W28" s="33"/>
      <c r="AA28" s="33"/>
      <c r="AB28" s="198"/>
      <c r="AC28" s="198"/>
      <c r="AD28" s="198"/>
      <c r="AE28" s="33"/>
      <c r="AF28" s="33"/>
      <c r="AG28" s="33"/>
      <c r="AH28" s="33"/>
      <c r="AI28" s="33"/>
      <c r="AJ28" s="33"/>
    </row>
    <row r="29" spans="1:36" ht="12.75">
      <c r="A29" s="6"/>
      <c r="B29" s="109"/>
      <c r="C29" s="109" t="s">
        <v>616</v>
      </c>
      <c r="D29" s="109"/>
      <c r="E29" s="109">
        <f>10.07*0.6</f>
        <v>6.042</v>
      </c>
      <c r="F29" s="109"/>
      <c r="G29" s="109"/>
      <c r="H29" s="109"/>
      <c r="I29" s="109"/>
      <c r="J29" s="109"/>
      <c r="K29" s="109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ht="12.75">
      <c r="A30" s="6"/>
      <c r="B30" s="6"/>
      <c r="C30" s="109"/>
      <c r="D30" s="109"/>
      <c r="E30" s="109"/>
      <c r="F30" s="109"/>
      <c r="G30" s="109"/>
      <c r="H30" s="109"/>
      <c r="I30" s="109"/>
      <c r="J30" s="109"/>
      <c r="K30" s="109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 ht="12.75">
      <c r="A31" s="6"/>
      <c r="B31" s="9"/>
      <c r="C31" s="3" t="s">
        <v>146</v>
      </c>
      <c r="E31" s="110">
        <f>SUM(E29:E30)</f>
        <v>6.042</v>
      </c>
      <c r="F31" s="110"/>
      <c r="G31" s="110"/>
      <c r="J31" s="6">
        <f>E31*G31</f>
        <v>0</v>
      </c>
      <c r="K31" s="5"/>
      <c r="L31" s="33"/>
      <c r="M31" s="33"/>
      <c r="N31" s="71"/>
      <c r="Q31" s="206"/>
      <c r="R31" s="206"/>
      <c r="S31" s="206"/>
      <c r="V31" s="33"/>
      <c r="W31" s="71"/>
      <c r="AA31" s="71"/>
      <c r="AD31" s="206"/>
      <c r="AE31" s="206"/>
      <c r="AF31" s="206"/>
      <c r="AI31" s="33"/>
      <c r="AJ31" s="71"/>
    </row>
    <row r="32" spans="1:36" ht="12.75">
      <c r="A32" s="6"/>
      <c r="B32" s="9"/>
      <c r="C32" s="14"/>
      <c r="J32" s="6"/>
      <c r="K32" s="5"/>
      <c r="L32" s="9"/>
      <c r="M32" s="33"/>
      <c r="N32" s="71"/>
      <c r="O32" s="97"/>
      <c r="V32" s="33"/>
      <c r="W32" s="71"/>
      <c r="AA32" s="71"/>
      <c r="AB32" s="97"/>
      <c r="AI32" s="33"/>
      <c r="AJ32" s="71"/>
    </row>
    <row r="33" spans="1:36" ht="12.75">
      <c r="A33" s="42"/>
      <c r="B33" s="4" t="s">
        <v>130</v>
      </c>
      <c r="C33" s="4" t="s">
        <v>572</v>
      </c>
      <c r="D33" s="4"/>
      <c r="E33" s="4"/>
      <c r="F33" s="4"/>
      <c r="G33" s="4"/>
      <c r="H33" s="4"/>
      <c r="I33" s="4"/>
      <c r="J33" s="4"/>
      <c r="K33" s="4"/>
      <c r="L33" s="9"/>
      <c r="M33" s="43"/>
      <c r="N33" s="33"/>
      <c r="O33" s="33"/>
      <c r="P33" s="33"/>
      <c r="Q33" s="33"/>
      <c r="R33" s="33"/>
      <c r="S33" s="33"/>
      <c r="T33" s="33"/>
      <c r="U33" s="33"/>
      <c r="V33" s="33"/>
      <c r="W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:36" ht="12.75">
      <c r="A34" s="42"/>
      <c r="B34" s="4"/>
      <c r="C34" s="4" t="s">
        <v>539</v>
      </c>
      <c r="D34" s="4"/>
      <c r="E34" s="4"/>
      <c r="F34" s="4"/>
      <c r="G34" s="4"/>
      <c r="H34" s="4"/>
      <c r="I34" s="4"/>
      <c r="J34" s="4"/>
      <c r="K34" s="4"/>
      <c r="L34" s="6"/>
      <c r="M34" s="43"/>
      <c r="N34" s="33"/>
      <c r="O34" s="33"/>
      <c r="P34" s="33"/>
      <c r="Q34" s="33"/>
      <c r="R34" s="33"/>
      <c r="S34" s="33"/>
      <c r="T34" s="33"/>
      <c r="U34" s="33"/>
      <c r="V34" s="33"/>
      <c r="W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6" ht="12.75">
      <c r="A35" s="42"/>
      <c r="B35" s="4"/>
      <c r="C35" s="4" t="s">
        <v>768</v>
      </c>
      <c r="D35" s="4"/>
      <c r="E35" s="4"/>
      <c r="F35" s="4"/>
      <c r="G35" s="4"/>
      <c r="H35" s="4"/>
      <c r="I35" s="4"/>
      <c r="J35" s="4"/>
      <c r="K35" s="4"/>
      <c r="L35" s="6"/>
      <c r="M35" s="43"/>
      <c r="N35" s="33"/>
      <c r="O35" s="33"/>
      <c r="P35" s="33"/>
      <c r="Q35" s="33"/>
      <c r="R35" s="33"/>
      <c r="S35" s="33"/>
      <c r="T35" s="33"/>
      <c r="U35" s="33"/>
      <c r="V35" s="33"/>
      <c r="W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1:36" ht="12.75">
      <c r="A36" s="42"/>
      <c r="B36" s="4"/>
      <c r="C36" s="8">
        <v>23.26</v>
      </c>
      <c r="D36" s="8"/>
      <c r="E36" s="8"/>
      <c r="F36" s="8"/>
      <c r="G36" s="8"/>
      <c r="H36" s="8"/>
      <c r="I36" s="8"/>
      <c r="J36" s="6"/>
      <c r="K36" s="4"/>
      <c r="L36" s="6"/>
      <c r="M36" s="43"/>
      <c r="N36" s="33"/>
      <c r="O36" s="198"/>
      <c r="P36" s="198"/>
      <c r="Q36" s="198"/>
      <c r="R36" s="198"/>
      <c r="S36" s="198"/>
      <c r="T36" s="198"/>
      <c r="U36" s="198"/>
      <c r="V36" s="33"/>
      <c r="W36" s="33"/>
      <c r="AA36" s="33"/>
      <c r="AB36" s="198"/>
      <c r="AC36" s="198"/>
      <c r="AD36" s="198"/>
      <c r="AE36" s="198"/>
      <c r="AF36" s="198"/>
      <c r="AG36" s="198"/>
      <c r="AH36" s="198"/>
      <c r="AI36" s="33"/>
      <c r="AJ36" s="33"/>
    </row>
    <row r="37" spans="1:36" ht="12.75">
      <c r="A37" s="42"/>
      <c r="B37" s="4"/>
      <c r="C37" s="8"/>
      <c r="D37" s="8"/>
      <c r="E37" s="8"/>
      <c r="F37" s="8"/>
      <c r="G37" s="8"/>
      <c r="H37" s="8"/>
      <c r="I37" s="8"/>
      <c r="J37" s="6"/>
      <c r="K37" s="4"/>
      <c r="L37" s="6"/>
      <c r="M37" s="43"/>
      <c r="N37" s="33"/>
      <c r="O37" s="198"/>
      <c r="P37" s="198"/>
      <c r="Q37" s="198"/>
      <c r="R37" s="198"/>
      <c r="S37" s="198"/>
      <c r="T37" s="198"/>
      <c r="U37" s="198"/>
      <c r="V37" s="33"/>
      <c r="W37" s="33"/>
      <c r="AA37" s="33"/>
      <c r="AB37" s="198"/>
      <c r="AC37" s="198"/>
      <c r="AD37" s="198"/>
      <c r="AE37" s="198"/>
      <c r="AF37" s="198"/>
      <c r="AG37" s="198"/>
      <c r="AH37" s="198"/>
      <c r="AI37" s="33"/>
      <c r="AJ37" s="33"/>
    </row>
    <row r="38" spans="1:36" ht="12.75">
      <c r="A38" s="42"/>
      <c r="B38" s="4"/>
      <c r="C38" s="4" t="s">
        <v>138</v>
      </c>
      <c r="D38" s="4"/>
      <c r="E38" s="4">
        <f>C36</f>
        <v>23.26</v>
      </c>
      <c r="F38" s="4"/>
      <c r="G38" s="4"/>
      <c r="H38" s="4"/>
      <c r="I38" s="4"/>
      <c r="J38" s="4">
        <f>E38*G38</f>
        <v>0</v>
      </c>
      <c r="K38" s="4"/>
      <c r="L38" s="6"/>
      <c r="M38" s="43"/>
      <c r="N38" s="33"/>
      <c r="O38" s="33"/>
      <c r="P38" s="33"/>
      <c r="Q38" s="33"/>
      <c r="R38" s="33"/>
      <c r="S38" s="33"/>
      <c r="T38" s="33"/>
      <c r="U38" s="33"/>
      <c r="V38" s="33"/>
      <c r="W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ht="12.75">
      <c r="A39" s="42"/>
      <c r="B39" s="4"/>
      <c r="C39" s="4"/>
      <c r="D39" s="4"/>
      <c r="E39" s="4"/>
      <c r="F39" s="4"/>
      <c r="G39" s="4"/>
      <c r="H39" s="4"/>
      <c r="I39" s="4"/>
      <c r="J39" s="4"/>
      <c r="K39" s="4"/>
      <c r="L39" s="6"/>
      <c r="M39" s="43"/>
      <c r="N39" s="33"/>
      <c r="O39" s="33"/>
      <c r="P39" s="33"/>
      <c r="Q39" s="33"/>
      <c r="R39" s="33"/>
      <c r="S39" s="33"/>
      <c r="T39" s="33"/>
      <c r="U39" s="33"/>
      <c r="V39" s="33"/>
      <c r="W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2:36" ht="12.75">
      <c r="B40" s="6" t="s">
        <v>133</v>
      </c>
      <c r="C40" s="4" t="s">
        <v>207</v>
      </c>
      <c r="D40" s="4"/>
      <c r="E40" s="4"/>
      <c r="F40" s="4"/>
      <c r="G40" s="4"/>
      <c r="H40" s="9"/>
      <c r="I40" s="6"/>
      <c r="J40" s="6"/>
      <c r="K40" s="9"/>
      <c r="L40" s="6"/>
      <c r="N40" s="33"/>
      <c r="O40" s="33"/>
      <c r="P40" s="33"/>
      <c r="Q40" s="33"/>
      <c r="R40" s="33"/>
      <c r="S40" s="33"/>
      <c r="T40" s="71"/>
      <c r="U40" s="33"/>
      <c r="V40" s="33"/>
      <c r="W40" s="71"/>
      <c r="AA40" s="33"/>
      <c r="AB40" s="33"/>
      <c r="AC40" s="33"/>
      <c r="AD40" s="33"/>
      <c r="AE40" s="33"/>
      <c r="AF40" s="33"/>
      <c r="AG40" s="71"/>
      <c r="AH40" s="33"/>
      <c r="AI40" s="33"/>
      <c r="AJ40" s="71"/>
    </row>
    <row r="41" spans="2:36" ht="12.75">
      <c r="B41" s="6"/>
      <c r="C41" s="4" t="s">
        <v>208</v>
      </c>
      <c r="D41" s="4"/>
      <c r="E41" s="4"/>
      <c r="F41" s="4"/>
      <c r="G41" s="4"/>
      <c r="H41" s="9"/>
      <c r="I41" s="6"/>
      <c r="J41" s="6"/>
      <c r="K41" s="9"/>
      <c r="L41" s="9"/>
      <c r="N41" s="33"/>
      <c r="O41" s="33"/>
      <c r="P41" s="33"/>
      <c r="Q41" s="33"/>
      <c r="R41" s="33"/>
      <c r="S41" s="33"/>
      <c r="T41" s="71"/>
      <c r="U41" s="33"/>
      <c r="V41" s="33"/>
      <c r="W41" s="71"/>
      <c r="AA41" s="33"/>
      <c r="AB41" s="33"/>
      <c r="AC41" s="33"/>
      <c r="AD41" s="33"/>
      <c r="AE41" s="33"/>
      <c r="AF41" s="33"/>
      <c r="AG41" s="71"/>
      <c r="AH41" s="33"/>
      <c r="AI41" s="33"/>
      <c r="AJ41" s="71"/>
    </row>
    <row r="42" spans="2:36" ht="12.75">
      <c r="B42" s="6"/>
      <c r="C42" s="50" t="s">
        <v>485</v>
      </c>
      <c r="D42" s="50"/>
      <c r="E42" s="7"/>
      <c r="F42" s="7"/>
      <c r="G42" s="4"/>
      <c r="H42" s="9"/>
      <c r="I42" s="6"/>
      <c r="J42" s="6"/>
      <c r="K42" s="9"/>
      <c r="L42" s="9"/>
      <c r="N42" s="33"/>
      <c r="O42" s="207"/>
      <c r="P42" s="207"/>
      <c r="S42" s="33"/>
      <c r="T42" s="71"/>
      <c r="U42" s="33"/>
      <c r="V42" s="33"/>
      <c r="W42" s="71"/>
      <c r="AA42" s="33"/>
      <c r="AB42" s="207"/>
      <c r="AC42" s="207"/>
      <c r="AF42" s="33"/>
      <c r="AG42" s="71"/>
      <c r="AH42" s="33"/>
      <c r="AI42" s="33"/>
      <c r="AJ42" s="71"/>
    </row>
    <row r="43" spans="1:36" ht="12.75">
      <c r="A43" s="42"/>
      <c r="B43" s="4"/>
      <c r="C43" s="8">
        <v>23.26</v>
      </c>
      <c r="D43" s="8"/>
      <c r="E43" s="8"/>
      <c r="F43" s="8"/>
      <c r="G43" s="8"/>
      <c r="H43" s="8"/>
      <c r="I43" s="8"/>
      <c r="J43" s="6"/>
      <c r="K43" s="4"/>
      <c r="L43" s="9"/>
      <c r="M43" s="43"/>
      <c r="N43" s="33"/>
      <c r="O43" s="198"/>
      <c r="P43" s="198"/>
      <c r="Q43" s="198"/>
      <c r="R43" s="198"/>
      <c r="S43" s="198"/>
      <c r="T43" s="198"/>
      <c r="U43" s="198"/>
      <c r="V43" s="33"/>
      <c r="W43" s="33"/>
      <c r="AA43" s="33"/>
      <c r="AB43" s="198"/>
      <c r="AC43" s="198"/>
      <c r="AD43" s="198"/>
      <c r="AE43" s="198"/>
      <c r="AF43" s="198"/>
      <c r="AG43" s="198"/>
      <c r="AH43" s="198"/>
      <c r="AI43" s="33"/>
      <c r="AJ43" s="33"/>
    </row>
    <row r="44" spans="1:36" ht="12.75">
      <c r="A44" s="42"/>
      <c r="B44" s="4"/>
      <c r="C44" s="8"/>
      <c r="D44" s="8"/>
      <c r="E44" s="8"/>
      <c r="F44" s="8"/>
      <c r="G44" s="8"/>
      <c r="H44" s="8"/>
      <c r="I44" s="8"/>
      <c r="J44" s="6"/>
      <c r="K44" s="4"/>
      <c r="L44" s="6"/>
      <c r="M44" s="43"/>
      <c r="N44" s="33"/>
      <c r="O44" s="198"/>
      <c r="P44" s="198"/>
      <c r="Q44" s="198"/>
      <c r="R44" s="198"/>
      <c r="S44" s="198"/>
      <c r="T44" s="198"/>
      <c r="U44" s="198"/>
      <c r="V44" s="33"/>
      <c r="W44" s="33"/>
      <c r="AA44" s="33"/>
      <c r="AB44" s="198"/>
      <c r="AC44" s="198"/>
      <c r="AD44" s="198"/>
      <c r="AE44" s="198"/>
      <c r="AF44" s="198"/>
      <c r="AG44" s="198"/>
      <c r="AH44" s="198"/>
      <c r="AI44" s="33"/>
      <c r="AJ44" s="33"/>
    </row>
    <row r="45" spans="1:36" ht="12.75">
      <c r="A45" s="42"/>
      <c r="B45" s="4"/>
      <c r="C45" s="4" t="s">
        <v>138</v>
      </c>
      <c r="D45" s="4"/>
      <c r="E45" s="4">
        <v>23.26</v>
      </c>
      <c r="F45" s="4"/>
      <c r="G45" s="4"/>
      <c r="H45" s="4"/>
      <c r="I45" s="4"/>
      <c r="J45" s="4">
        <f>E45*G45</f>
        <v>0</v>
      </c>
      <c r="K45" s="4"/>
      <c r="L45" s="6"/>
      <c r="M45" s="43"/>
      <c r="N45" s="33"/>
      <c r="O45" s="33"/>
      <c r="P45" s="33"/>
      <c r="Q45" s="33"/>
      <c r="R45" s="33"/>
      <c r="S45" s="33"/>
      <c r="T45" s="33"/>
      <c r="U45" s="33"/>
      <c r="V45" s="33"/>
      <c r="W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1:36" ht="12.75">
      <c r="A46" s="42"/>
      <c r="B46" s="4"/>
      <c r="C46" s="4"/>
      <c r="D46" s="4"/>
      <c r="E46" s="4"/>
      <c r="F46" s="4"/>
      <c r="G46" s="4"/>
      <c r="H46" s="4"/>
      <c r="I46" s="4"/>
      <c r="J46" s="4"/>
      <c r="K46" s="4"/>
      <c r="L46" s="6"/>
      <c r="M46" s="43"/>
      <c r="N46" s="33"/>
      <c r="O46" s="33"/>
      <c r="P46" s="33"/>
      <c r="Q46" s="33"/>
      <c r="R46" s="33"/>
      <c r="S46" s="33"/>
      <c r="T46" s="33"/>
      <c r="U46" s="33"/>
      <c r="V46" s="33"/>
      <c r="W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1:36" ht="12.75">
      <c r="A47" s="42"/>
      <c r="B47" s="4" t="s">
        <v>136</v>
      </c>
      <c r="C47" s="4" t="s">
        <v>769</v>
      </c>
      <c r="D47" s="4"/>
      <c r="E47" s="4"/>
      <c r="F47" s="4"/>
      <c r="G47" s="4"/>
      <c r="H47" s="4"/>
      <c r="I47" s="4"/>
      <c r="J47" s="4"/>
      <c r="K47" s="4"/>
      <c r="L47" s="6"/>
      <c r="M47" s="43"/>
      <c r="N47" s="33"/>
      <c r="O47" s="33"/>
      <c r="P47" s="33"/>
      <c r="Q47" s="33"/>
      <c r="R47" s="33"/>
      <c r="S47" s="33"/>
      <c r="T47" s="33"/>
      <c r="U47" s="33"/>
      <c r="V47" s="33"/>
      <c r="W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1:36" ht="12.75">
      <c r="A48" s="42"/>
      <c r="B48" s="4"/>
      <c r="C48" s="4" t="s">
        <v>574</v>
      </c>
      <c r="D48" s="4"/>
      <c r="E48" s="4"/>
      <c r="F48" s="4"/>
      <c r="G48" s="4"/>
      <c r="H48" s="4"/>
      <c r="I48" s="4"/>
      <c r="J48" s="4"/>
      <c r="K48" s="4"/>
      <c r="L48" s="6"/>
      <c r="M48" s="43"/>
      <c r="N48" s="33"/>
      <c r="O48" s="33"/>
      <c r="P48" s="33"/>
      <c r="Q48" s="33"/>
      <c r="R48" s="33"/>
      <c r="S48" s="33"/>
      <c r="T48" s="33"/>
      <c r="U48" s="33"/>
      <c r="V48" s="33"/>
      <c r="W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1:36" ht="12.75">
      <c r="A49" s="42"/>
      <c r="B49" s="4"/>
      <c r="C49" s="4" t="s">
        <v>575</v>
      </c>
      <c r="D49" s="4"/>
      <c r="E49" s="4"/>
      <c r="F49" s="4"/>
      <c r="G49" s="4"/>
      <c r="H49" s="4"/>
      <c r="I49" s="4"/>
      <c r="J49" s="4"/>
      <c r="K49" s="4"/>
      <c r="L49" s="6"/>
      <c r="M49" s="43"/>
      <c r="N49" s="33"/>
      <c r="O49" s="33"/>
      <c r="P49" s="33"/>
      <c r="Q49" s="33"/>
      <c r="R49" s="33"/>
      <c r="S49" s="33"/>
      <c r="T49" s="33"/>
      <c r="U49" s="33"/>
      <c r="V49" s="33"/>
      <c r="W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ht="12.75">
      <c r="A50" s="42"/>
      <c r="B50" s="4"/>
      <c r="C50" s="4" t="s">
        <v>617</v>
      </c>
      <c r="D50" s="4"/>
      <c r="E50" s="4"/>
      <c r="F50" s="4"/>
      <c r="G50" s="4"/>
      <c r="H50" s="4"/>
      <c r="I50" s="4"/>
      <c r="J50" s="4"/>
      <c r="K50" s="4"/>
      <c r="L50" s="6"/>
      <c r="M50" s="43"/>
      <c r="N50" s="33"/>
      <c r="O50" s="33"/>
      <c r="P50" s="33"/>
      <c r="Q50" s="33"/>
      <c r="R50" s="33"/>
      <c r="S50" s="33"/>
      <c r="T50" s="33"/>
      <c r="U50" s="33"/>
      <c r="V50" s="33"/>
      <c r="W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ht="12.75">
      <c r="A51" s="42"/>
      <c r="B51" s="4"/>
      <c r="C51" s="8"/>
      <c r="D51" s="8"/>
      <c r="E51" s="8"/>
      <c r="F51" s="8"/>
      <c r="G51" s="8"/>
      <c r="H51" s="8"/>
      <c r="I51" s="8"/>
      <c r="J51" s="6"/>
      <c r="K51" s="4"/>
      <c r="L51" s="6"/>
      <c r="M51" s="43"/>
      <c r="N51" s="33"/>
      <c r="O51" s="198"/>
      <c r="P51" s="198"/>
      <c r="Q51" s="198"/>
      <c r="R51" s="198"/>
      <c r="S51" s="198"/>
      <c r="T51" s="198"/>
      <c r="U51" s="198"/>
      <c r="V51" s="33"/>
      <c r="W51" s="33"/>
      <c r="AA51" s="33"/>
      <c r="AB51" s="198"/>
      <c r="AC51" s="198"/>
      <c r="AD51" s="198"/>
      <c r="AE51" s="198"/>
      <c r="AF51" s="198"/>
      <c r="AG51" s="198"/>
      <c r="AH51" s="198"/>
      <c r="AI51" s="33"/>
      <c r="AJ51" s="33"/>
    </row>
    <row r="52" spans="1:36" ht="12.75">
      <c r="A52" s="42"/>
      <c r="B52" s="4"/>
      <c r="C52" s="8" t="s">
        <v>618</v>
      </c>
      <c r="D52" s="8"/>
      <c r="E52" s="8">
        <f>23.26*0.2</f>
        <v>4.652</v>
      </c>
      <c r="F52" s="8"/>
      <c r="G52" s="8"/>
      <c r="H52" s="8"/>
      <c r="I52" s="8"/>
      <c r="J52" s="6"/>
      <c r="K52" s="4"/>
      <c r="L52" s="6"/>
      <c r="M52" s="43"/>
      <c r="N52" s="33"/>
      <c r="O52" s="198"/>
      <c r="P52" s="198"/>
      <c r="Q52" s="198"/>
      <c r="R52" s="198"/>
      <c r="S52" s="198"/>
      <c r="T52" s="198"/>
      <c r="U52" s="198"/>
      <c r="V52" s="33"/>
      <c r="W52" s="33"/>
      <c r="AA52" s="33"/>
      <c r="AB52" s="198"/>
      <c r="AC52" s="198"/>
      <c r="AD52" s="198"/>
      <c r="AE52" s="198"/>
      <c r="AF52" s="198"/>
      <c r="AG52" s="198"/>
      <c r="AH52" s="198"/>
      <c r="AI52" s="33"/>
      <c r="AJ52" s="33"/>
    </row>
    <row r="53" spans="1:36" ht="12.75">
      <c r="A53" s="42"/>
      <c r="B53" s="4"/>
      <c r="C53" s="8"/>
      <c r="D53" s="8"/>
      <c r="E53" s="8"/>
      <c r="F53" s="8"/>
      <c r="G53" s="8"/>
      <c r="H53" s="8"/>
      <c r="I53" s="8"/>
      <c r="J53" s="6"/>
      <c r="K53" s="4"/>
      <c r="L53" s="6"/>
      <c r="M53" s="43"/>
      <c r="N53" s="33"/>
      <c r="O53" s="198"/>
      <c r="P53" s="198"/>
      <c r="Q53" s="198"/>
      <c r="R53" s="198"/>
      <c r="S53" s="198"/>
      <c r="T53" s="198"/>
      <c r="U53" s="198"/>
      <c r="V53" s="33"/>
      <c r="W53" s="33"/>
      <c r="AA53" s="33"/>
      <c r="AB53" s="198"/>
      <c r="AC53" s="198"/>
      <c r="AD53" s="198"/>
      <c r="AE53" s="198"/>
      <c r="AF53" s="198"/>
      <c r="AG53" s="198"/>
      <c r="AH53" s="198"/>
      <c r="AI53" s="33"/>
      <c r="AJ53" s="33"/>
    </row>
    <row r="54" spans="1:36" ht="12.75">
      <c r="A54" s="42"/>
      <c r="B54" s="4"/>
      <c r="C54" s="4" t="s">
        <v>146</v>
      </c>
      <c r="D54" s="4"/>
      <c r="E54" s="4">
        <f>SUM(E52:E53)</f>
        <v>4.652</v>
      </c>
      <c r="F54" s="4"/>
      <c r="G54" s="4"/>
      <c r="H54" s="4"/>
      <c r="I54" s="4"/>
      <c r="J54" s="4">
        <f>E54*G54</f>
        <v>0</v>
      </c>
      <c r="K54" s="4"/>
      <c r="L54" s="6"/>
      <c r="M54" s="43"/>
      <c r="N54" s="33"/>
      <c r="O54" s="33"/>
      <c r="P54" s="33"/>
      <c r="Q54" s="33"/>
      <c r="R54" s="33"/>
      <c r="S54" s="33"/>
      <c r="T54" s="33"/>
      <c r="U54" s="33"/>
      <c r="V54" s="33"/>
      <c r="W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ht="12.75">
      <c r="A55" s="42"/>
      <c r="K55" s="4"/>
      <c r="L55" s="6"/>
      <c r="M55" s="43"/>
      <c r="W55" s="33"/>
      <c r="AJ55" s="33"/>
    </row>
    <row r="56" spans="1:36" ht="12.75">
      <c r="A56" s="36"/>
      <c r="B56" s="4" t="s">
        <v>142</v>
      </c>
      <c r="C56" s="4" t="s">
        <v>619</v>
      </c>
      <c r="D56" s="4"/>
      <c r="E56" s="4"/>
      <c r="F56" s="4"/>
      <c r="G56" s="4"/>
      <c r="H56" s="4"/>
      <c r="I56" s="4"/>
      <c r="J56" s="4"/>
      <c r="K56" s="4"/>
      <c r="L56" s="6"/>
      <c r="M56" s="187"/>
      <c r="N56" s="33"/>
      <c r="O56" s="33"/>
      <c r="P56" s="33"/>
      <c r="Q56" s="33"/>
      <c r="R56" s="33"/>
      <c r="S56" s="33"/>
      <c r="T56" s="33"/>
      <c r="U56" s="33"/>
      <c r="V56" s="33"/>
      <c r="W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ht="12.75">
      <c r="A57" s="36"/>
      <c r="B57" s="4"/>
      <c r="C57" s="4" t="s">
        <v>620</v>
      </c>
      <c r="D57" s="4"/>
      <c r="E57" s="4"/>
      <c r="F57" s="4"/>
      <c r="G57" s="4"/>
      <c r="H57" s="4"/>
      <c r="I57" s="4"/>
      <c r="J57" s="4"/>
      <c r="K57" s="4"/>
      <c r="L57" s="6"/>
      <c r="M57" s="187"/>
      <c r="N57" s="33"/>
      <c r="O57" s="33"/>
      <c r="P57" s="33"/>
      <c r="Q57" s="33"/>
      <c r="R57" s="33"/>
      <c r="S57" s="33"/>
      <c r="T57" s="33"/>
      <c r="U57" s="33"/>
      <c r="V57" s="33"/>
      <c r="W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ht="12.75">
      <c r="A58" s="36"/>
      <c r="B58" s="4"/>
      <c r="C58" s="4" t="s">
        <v>546</v>
      </c>
      <c r="D58" s="4"/>
      <c r="E58" s="4"/>
      <c r="F58" s="4"/>
      <c r="G58" s="4"/>
      <c r="H58" s="4"/>
      <c r="I58" s="4"/>
      <c r="J58" s="4"/>
      <c r="K58" s="4"/>
      <c r="L58" s="6"/>
      <c r="M58" s="187"/>
      <c r="N58" s="33"/>
      <c r="O58" s="33"/>
      <c r="P58" s="33"/>
      <c r="Q58" s="33"/>
      <c r="R58" s="33"/>
      <c r="S58" s="33"/>
      <c r="T58" s="33"/>
      <c r="U58" s="33"/>
      <c r="V58" s="33"/>
      <c r="W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ht="12.75">
      <c r="A59" s="36"/>
      <c r="B59" s="4"/>
      <c r="C59" s="8"/>
      <c r="D59" s="8"/>
      <c r="E59" s="8"/>
      <c r="F59" s="8"/>
      <c r="G59" s="8"/>
      <c r="H59" s="8"/>
      <c r="I59" s="4"/>
      <c r="J59" s="4"/>
      <c r="K59" s="4"/>
      <c r="L59" s="6"/>
      <c r="M59" s="187"/>
      <c r="N59" s="33"/>
      <c r="O59" s="198"/>
      <c r="P59" s="198"/>
      <c r="Q59" s="198"/>
      <c r="R59" s="198"/>
      <c r="S59" s="198"/>
      <c r="T59" s="198"/>
      <c r="U59" s="33"/>
      <c r="V59" s="33"/>
      <c r="W59" s="33"/>
      <c r="AA59" s="33"/>
      <c r="AB59" s="198"/>
      <c r="AC59" s="198"/>
      <c r="AD59" s="198"/>
      <c r="AE59" s="198"/>
      <c r="AF59" s="198"/>
      <c r="AG59" s="198"/>
      <c r="AH59" s="33"/>
      <c r="AI59" s="33"/>
      <c r="AJ59" s="33"/>
    </row>
    <row r="60" spans="1:36" ht="12.75">
      <c r="A60" s="36"/>
      <c r="B60" s="4"/>
      <c r="C60" s="8" t="s">
        <v>621</v>
      </c>
      <c r="D60" s="8"/>
      <c r="E60" s="8">
        <f>23.26*0.1</f>
        <v>2.326</v>
      </c>
      <c r="F60" s="8"/>
      <c r="G60" s="8"/>
      <c r="H60" s="8"/>
      <c r="I60" s="4"/>
      <c r="J60" s="4"/>
      <c r="K60" s="4"/>
      <c r="L60" s="6"/>
      <c r="M60" s="187"/>
      <c r="N60" s="33"/>
      <c r="O60" s="198"/>
      <c r="P60" s="198"/>
      <c r="Q60" s="198"/>
      <c r="R60" s="198"/>
      <c r="S60" s="198"/>
      <c r="T60" s="198"/>
      <c r="U60" s="33"/>
      <c r="V60" s="33"/>
      <c r="W60" s="33"/>
      <c r="AA60" s="33"/>
      <c r="AB60" s="198"/>
      <c r="AC60" s="198"/>
      <c r="AD60" s="198"/>
      <c r="AE60" s="198"/>
      <c r="AF60" s="198"/>
      <c r="AG60" s="198"/>
      <c r="AH60" s="33"/>
      <c r="AI60" s="33"/>
      <c r="AJ60" s="33"/>
    </row>
    <row r="61" spans="1:36" ht="12.75">
      <c r="A61" s="36"/>
      <c r="B61" s="4"/>
      <c r="C61" s="4"/>
      <c r="D61" s="4"/>
      <c r="E61" s="4"/>
      <c r="F61" s="4"/>
      <c r="G61" s="4"/>
      <c r="H61" s="4"/>
      <c r="I61" s="4"/>
      <c r="J61" s="4"/>
      <c r="K61" s="4"/>
      <c r="L61" s="6"/>
      <c r="M61" s="187"/>
      <c r="N61" s="33"/>
      <c r="O61" s="33"/>
      <c r="P61" s="33"/>
      <c r="Q61" s="33"/>
      <c r="R61" s="33"/>
      <c r="S61" s="33"/>
      <c r="T61" s="33"/>
      <c r="U61" s="33"/>
      <c r="V61" s="33"/>
      <c r="W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ht="12.75">
      <c r="A62" s="42"/>
      <c r="B62" s="4"/>
      <c r="C62" s="4" t="s">
        <v>146</v>
      </c>
      <c r="D62" s="4"/>
      <c r="E62" s="4">
        <f>SUM(E59:E61)</f>
        <v>2.326</v>
      </c>
      <c r="F62" s="4"/>
      <c r="G62" s="4"/>
      <c r="H62" s="4"/>
      <c r="I62" s="4"/>
      <c r="J62" s="4">
        <f>E62*G62</f>
        <v>0</v>
      </c>
      <c r="K62" s="4"/>
      <c r="L62" s="6"/>
      <c r="M62" s="187"/>
      <c r="N62" s="33"/>
      <c r="O62" s="33"/>
      <c r="P62" s="33"/>
      <c r="Q62" s="33"/>
      <c r="R62" s="33"/>
      <c r="S62" s="33"/>
      <c r="T62" s="33"/>
      <c r="U62" s="33"/>
      <c r="V62" s="33"/>
      <c r="W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ht="12.75">
      <c r="A63" s="42"/>
      <c r="B63" s="4"/>
      <c r="C63" s="4"/>
      <c r="D63" s="4"/>
      <c r="E63" s="4"/>
      <c r="F63" s="4"/>
      <c r="G63" s="4"/>
      <c r="H63" s="4"/>
      <c r="I63" s="4"/>
      <c r="J63" s="4"/>
      <c r="K63" s="4"/>
      <c r="L63" s="6"/>
      <c r="M63" s="43"/>
      <c r="N63" s="33"/>
      <c r="O63" s="33"/>
      <c r="P63" s="33"/>
      <c r="Q63" s="33"/>
      <c r="R63" s="33"/>
      <c r="S63" s="33"/>
      <c r="T63" s="33"/>
      <c r="U63" s="33"/>
      <c r="V63" s="33"/>
      <c r="W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ht="12.75">
      <c r="A64" s="4"/>
      <c r="B64" s="4" t="s">
        <v>143</v>
      </c>
      <c r="C64" s="4" t="s">
        <v>548</v>
      </c>
      <c r="D64" s="4"/>
      <c r="E64" s="4"/>
      <c r="F64" s="4"/>
      <c r="G64" s="4"/>
      <c r="H64" s="4"/>
      <c r="I64" s="4"/>
      <c r="J64" s="6"/>
      <c r="K64" s="19"/>
      <c r="L64" s="6"/>
      <c r="M64" s="43"/>
      <c r="N64" s="33"/>
      <c r="O64" s="33"/>
      <c r="P64" s="33"/>
      <c r="Q64" s="33"/>
      <c r="R64" s="33"/>
      <c r="S64" s="33"/>
      <c r="T64" s="33"/>
      <c r="U64" s="33"/>
      <c r="V64" s="33"/>
      <c r="W64" s="72"/>
      <c r="AA64" s="33"/>
      <c r="AB64" s="33"/>
      <c r="AC64" s="33"/>
      <c r="AD64" s="33"/>
      <c r="AE64" s="33"/>
      <c r="AF64" s="33"/>
      <c r="AG64" s="33"/>
      <c r="AH64" s="33"/>
      <c r="AI64" s="33"/>
      <c r="AJ64" s="72"/>
    </row>
    <row r="65" spans="1:36" ht="12.75">
      <c r="A65" s="4"/>
      <c r="B65" s="4"/>
      <c r="C65" s="4" t="s">
        <v>770</v>
      </c>
      <c r="D65" s="4"/>
      <c r="E65" s="4"/>
      <c r="F65" s="4"/>
      <c r="G65" s="4"/>
      <c r="H65" s="4"/>
      <c r="I65" s="4"/>
      <c r="J65" s="6"/>
      <c r="K65" s="19"/>
      <c r="L65" s="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72"/>
      <c r="AA65" s="33"/>
      <c r="AB65" s="33"/>
      <c r="AC65" s="33"/>
      <c r="AD65" s="33"/>
      <c r="AE65" s="33"/>
      <c r="AF65" s="33"/>
      <c r="AG65" s="33"/>
      <c r="AH65" s="33"/>
      <c r="AI65" s="33"/>
      <c r="AJ65" s="72"/>
    </row>
    <row r="66" spans="1:36" ht="12.75">
      <c r="A66" s="4"/>
      <c r="B66" s="4"/>
      <c r="C66" s="4" t="s">
        <v>311</v>
      </c>
      <c r="D66" s="4"/>
      <c r="E66" s="4"/>
      <c r="F66" s="4"/>
      <c r="G66" s="4"/>
      <c r="H66" s="4"/>
      <c r="I66" s="4"/>
      <c r="J66" s="4"/>
      <c r="K66" s="4"/>
      <c r="L66" s="26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:36" ht="12.75">
      <c r="A67" s="42"/>
      <c r="B67" s="4"/>
      <c r="C67" s="4" t="s">
        <v>616</v>
      </c>
      <c r="D67" s="4"/>
      <c r="E67" s="4">
        <f>10.07*0.6</f>
        <v>6.042</v>
      </c>
      <c r="F67" s="4"/>
      <c r="G67" s="4"/>
      <c r="H67" s="4"/>
      <c r="I67" s="4"/>
      <c r="J67" s="4"/>
      <c r="K67" s="4"/>
      <c r="L67" s="26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:36" ht="12.75">
      <c r="A68" s="42"/>
      <c r="B68" s="4"/>
      <c r="C68" s="4"/>
      <c r="D68" s="4"/>
      <c r="E68" s="4"/>
      <c r="F68" s="4"/>
      <c r="G68" s="4"/>
      <c r="H68" s="4"/>
      <c r="I68" s="4"/>
      <c r="J68" s="4"/>
      <c r="K68" s="4"/>
      <c r="L68" s="6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36" ht="12.75">
      <c r="A69" s="42"/>
      <c r="B69" s="4"/>
      <c r="C69" s="4" t="s">
        <v>146</v>
      </c>
      <c r="D69" s="4"/>
      <c r="E69" s="4">
        <f>SUM(E66:E68)</f>
        <v>6.042</v>
      </c>
      <c r="F69" s="4"/>
      <c r="G69" s="4"/>
      <c r="H69" s="4"/>
      <c r="I69" s="4"/>
      <c r="J69" s="4">
        <f>E69*G69</f>
        <v>0</v>
      </c>
      <c r="K69" s="4"/>
      <c r="L69" s="6"/>
      <c r="M69" s="43"/>
      <c r="N69" s="33"/>
      <c r="O69" s="33"/>
      <c r="P69" s="33"/>
      <c r="Q69" s="33"/>
      <c r="R69" s="33"/>
      <c r="S69" s="33"/>
      <c r="T69" s="33"/>
      <c r="U69" s="33"/>
      <c r="V69" s="33"/>
      <c r="W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36" ht="12.75">
      <c r="A70" s="42"/>
      <c r="B70" s="4"/>
      <c r="C70" s="4"/>
      <c r="D70" s="4"/>
      <c r="E70" s="4"/>
      <c r="F70" s="4"/>
      <c r="G70" s="4"/>
      <c r="H70" s="4"/>
      <c r="I70" s="4"/>
      <c r="J70" s="4"/>
      <c r="K70" s="4"/>
      <c r="L70" s="6"/>
      <c r="M70" s="43"/>
      <c r="N70" s="33"/>
      <c r="O70" s="33"/>
      <c r="P70" s="33"/>
      <c r="Q70" s="33"/>
      <c r="R70" s="33"/>
      <c r="S70" s="33"/>
      <c r="T70" s="33"/>
      <c r="U70" s="33"/>
      <c r="V70" s="33"/>
      <c r="W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ht="12.75">
      <c r="A71" s="4"/>
      <c r="B71" s="4" t="s">
        <v>144</v>
      </c>
      <c r="C71" s="4" t="s">
        <v>771</v>
      </c>
      <c r="D71" s="4"/>
      <c r="E71" s="4"/>
      <c r="F71" s="4"/>
      <c r="G71" s="4"/>
      <c r="H71" s="4"/>
      <c r="I71" s="4"/>
      <c r="J71" s="4"/>
      <c r="K71" s="4"/>
      <c r="L71" s="6"/>
      <c r="M71" s="43"/>
      <c r="N71" s="33"/>
      <c r="O71" s="33"/>
      <c r="P71" s="33"/>
      <c r="Q71" s="33"/>
      <c r="R71" s="33"/>
      <c r="S71" s="33"/>
      <c r="T71" s="33"/>
      <c r="U71" s="33"/>
      <c r="V71" s="33"/>
      <c r="W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6" ht="12.75">
      <c r="A72" s="4"/>
      <c r="B72" s="4"/>
      <c r="C72" s="4" t="s">
        <v>312</v>
      </c>
      <c r="D72" s="4"/>
      <c r="E72" s="4"/>
      <c r="F72" s="4"/>
      <c r="G72" s="4"/>
      <c r="H72" s="4"/>
      <c r="I72" s="4"/>
      <c r="J72" s="4"/>
      <c r="K72" s="4"/>
      <c r="L72" s="6"/>
      <c r="M72" s="43"/>
      <c r="N72" s="33"/>
      <c r="O72" s="33"/>
      <c r="P72" s="33"/>
      <c r="Q72" s="33"/>
      <c r="R72" s="33"/>
      <c r="S72" s="33"/>
      <c r="T72" s="33"/>
      <c r="U72" s="33"/>
      <c r="V72" s="33"/>
      <c r="W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ht="12.75">
      <c r="A73" s="4"/>
      <c r="B73" s="4"/>
      <c r="C73" s="4" t="s">
        <v>164</v>
      </c>
      <c r="D73" s="4"/>
      <c r="E73" s="4"/>
      <c r="F73" s="4"/>
      <c r="G73" s="4"/>
      <c r="H73" s="4"/>
      <c r="I73" s="4"/>
      <c r="J73" s="4"/>
      <c r="K73" s="4"/>
      <c r="L73" s="6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:36" ht="12.75">
      <c r="A74" s="4"/>
      <c r="B74" s="4"/>
      <c r="C74" s="4" t="s">
        <v>313</v>
      </c>
      <c r="D74" s="4"/>
      <c r="E74" s="4"/>
      <c r="F74" s="4"/>
      <c r="G74" s="4"/>
      <c r="H74" s="4"/>
      <c r="I74" s="4"/>
      <c r="J74" s="4"/>
      <c r="K74" s="4"/>
      <c r="L74" s="6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:36" ht="12.75">
      <c r="A75" s="4"/>
      <c r="B75" s="4"/>
      <c r="C75" s="4" t="s">
        <v>622</v>
      </c>
      <c r="D75" s="4"/>
      <c r="E75" s="4">
        <f>19.21*0.6</f>
        <v>11.526</v>
      </c>
      <c r="F75" s="19"/>
      <c r="G75" s="4"/>
      <c r="H75" s="4"/>
      <c r="I75" s="4"/>
      <c r="J75" s="4"/>
      <c r="K75" s="4"/>
      <c r="L75" s="6"/>
      <c r="M75" s="33"/>
      <c r="N75" s="33"/>
      <c r="O75" s="33"/>
      <c r="P75" s="33"/>
      <c r="Q75" s="33"/>
      <c r="R75" s="72"/>
      <c r="S75" s="33"/>
      <c r="T75" s="33"/>
      <c r="U75" s="33"/>
      <c r="V75" s="33"/>
      <c r="W75" s="33"/>
      <c r="AA75" s="33"/>
      <c r="AB75" s="33"/>
      <c r="AC75" s="33"/>
      <c r="AD75" s="33"/>
      <c r="AE75" s="72"/>
      <c r="AF75" s="33"/>
      <c r="AG75" s="33"/>
      <c r="AH75" s="33"/>
      <c r="AI75" s="33"/>
      <c r="AJ75" s="33"/>
    </row>
    <row r="76" spans="1:3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6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:36" ht="12.75">
      <c r="A77" s="4"/>
      <c r="B77" s="4"/>
      <c r="C77" s="4" t="s">
        <v>138</v>
      </c>
      <c r="D77" s="4"/>
      <c r="E77" s="4">
        <f>SUM(E75:E76)</f>
        <v>11.526</v>
      </c>
      <c r="F77" s="4"/>
      <c r="G77" s="4"/>
      <c r="H77" s="4"/>
      <c r="I77" s="4"/>
      <c r="J77" s="4">
        <f>E77*G77</f>
        <v>0</v>
      </c>
      <c r="K77" s="4"/>
      <c r="L77" s="6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:36" ht="12.75">
      <c r="A78" s="115"/>
      <c r="B78" s="121"/>
      <c r="C78" s="114"/>
      <c r="D78" s="114"/>
      <c r="E78" s="114"/>
      <c r="F78" s="114"/>
      <c r="G78" s="114"/>
      <c r="H78" s="122"/>
      <c r="I78" s="116"/>
      <c r="J78" s="114"/>
      <c r="K78" s="6"/>
      <c r="L78" s="6"/>
      <c r="M78" s="33"/>
      <c r="N78" s="254"/>
      <c r="O78" s="213"/>
      <c r="P78" s="213"/>
      <c r="Q78" s="213"/>
      <c r="R78" s="213"/>
      <c r="S78" s="213"/>
      <c r="T78" s="255"/>
      <c r="U78" s="117"/>
      <c r="V78" s="213"/>
      <c r="W78" s="33"/>
      <c r="AA78" s="254"/>
      <c r="AB78" s="213"/>
      <c r="AC78" s="213"/>
      <c r="AD78" s="213"/>
      <c r="AE78" s="213"/>
      <c r="AF78" s="213"/>
      <c r="AG78" s="255"/>
      <c r="AH78" s="117"/>
      <c r="AI78" s="213"/>
      <c r="AJ78" s="33"/>
    </row>
    <row r="79" spans="1:36" ht="12.75">
      <c r="A79" s="115"/>
      <c r="B79" s="4" t="s">
        <v>145</v>
      </c>
      <c r="C79" s="4" t="s">
        <v>623</v>
      </c>
      <c r="D79" s="4"/>
      <c r="E79" s="4"/>
      <c r="F79" s="4"/>
      <c r="G79" s="4"/>
      <c r="H79" s="4"/>
      <c r="I79" s="4"/>
      <c r="J79" s="4"/>
      <c r="K79" s="4"/>
      <c r="L79" s="52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:36" ht="12.75">
      <c r="A80" s="35"/>
      <c r="B80" s="4"/>
      <c r="C80" s="4" t="s">
        <v>314</v>
      </c>
      <c r="D80" s="4"/>
      <c r="E80" s="4"/>
      <c r="F80" s="4"/>
      <c r="G80" s="4"/>
      <c r="H80" s="4"/>
      <c r="I80" s="4"/>
      <c r="J80" s="4"/>
      <c r="K80" s="4"/>
      <c r="L80" s="52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ht="12.75">
      <c r="A81" s="115"/>
      <c r="B81" s="4"/>
      <c r="C81" s="4" t="s">
        <v>315</v>
      </c>
      <c r="D81" s="4"/>
      <c r="E81" s="4"/>
      <c r="F81" s="4"/>
      <c r="G81" s="4"/>
      <c r="H81" s="4"/>
      <c r="I81" s="4"/>
      <c r="J81" s="4"/>
      <c r="K81" s="4"/>
      <c r="L81" s="52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:36" ht="12.75">
      <c r="A82" s="115"/>
      <c r="B82" s="4"/>
      <c r="C82" s="4" t="s">
        <v>230</v>
      </c>
      <c r="D82" s="4"/>
      <c r="E82" s="4"/>
      <c r="F82" s="4"/>
      <c r="G82" s="4"/>
      <c r="H82" s="4"/>
      <c r="I82" s="4"/>
      <c r="J82" s="4"/>
      <c r="K82" s="4"/>
      <c r="L82" s="52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1:36" ht="12.75">
      <c r="A83" s="115"/>
      <c r="B83" s="4"/>
      <c r="C83" s="4" t="s">
        <v>237</v>
      </c>
      <c r="D83" s="4"/>
      <c r="E83" s="4"/>
      <c r="F83" s="4"/>
      <c r="G83" s="4"/>
      <c r="H83" s="4"/>
      <c r="I83" s="4"/>
      <c r="J83" s="4"/>
      <c r="K83" s="4"/>
      <c r="L83" s="21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:36" ht="12.75">
      <c r="A84" s="115"/>
      <c r="B84" s="4"/>
      <c r="C84" s="4" t="s">
        <v>236</v>
      </c>
      <c r="D84" s="4"/>
      <c r="E84" s="4"/>
      <c r="F84" s="4"/>
      <c r="G84" s="4"/>
      <c r="H84" s="4"/>
      <c r="I84" s="4"/>
      <c r="J84" s="4"/>
      <c r="K84" s="4"/>
      <c r="L84" s="21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:36" ht="12.75">
      <c r="A85" s="115"/>
      <c r="B85" s="4"/>
      <c r="C85" s="4" t="s">
        <v>624</v>
      </c>
      <c r="D85" s="4"/>
      <c r="E85" s="4"/>
      <c r="F85" s="4"/>
      <c r="G85" s="4"/>
      <c r="H85" s="4"/>
      <c r="I85" s="4"/>
      <c r="J85" s="4"/>
      <c r="K85" s="4"/>
      <c r="L85" s="21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:36" ht="12.75">
      <c r="A86" s="115"/>
      <c r="B86" s="4"/>
      <c r="C86" s="4" t="s">
        <v>625</v>
      </c>
      <c r="D86" s="4"/>
      <c r="E86" s="4"/>
      <c r="F86" s="4"/>
      <c r="G86" s="4"/>
      <c r="H86" s="4"/>
      <c r="I86" s="4"/>
      <c r="J86" s="4"/>
      <c r="K86" s="4"/>
      <c r="L86" s="21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1:36" ht="12.75">
      <c r="A87" s="115"/>
      <c r="B87" s="4"/>
      <c r="C87" s="4" t="s">
        <v>626</v>
      </c>
      <c r="D87" s="4"/>
      <c r="E87" s="4"/>
      <c r="F87" s="4"/>
      <c r="G87" s="4"/>
      <c r="H87" s="4"/>
      <c r="I87" s="4"/>
      <c r="J87" s="4"/>
      <c r="K87" s="4"/>
      <c r="L87" s="49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1:36" ht="12.75">
      <c r="A88" s="115"/>
      <c r="B88" s="4"/>
      <c r="C88" s="4" t="s">
        <v>627</v>
      </c>
      <c r="D88" s="4"/>
      <c r="E88" s="4"/>
      <c r="F88" s="4"/>
      <c r="G88" s="4"/>
      <c r="H88" s="4">
        <v>382.23</v>
      </c>
      <c r="I88" s="4"/>
      <c r="J88" s="4"/>
      <c r="K88" s="4"/>
      <c r="L88" s="55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spans="1:36" ht="12.75">
      <c r="A89" s="115"/>
      <c r="B89" s="4"/>
      <c r="C89" s="4" t="s">
        <v>628</v>
      </c>
      <c r="D89" s="4"/>
      <c r="E89" s="4"/>
      <c r="F89" s="4"/>
      <c r="G89" s="4"/>
      <c r="H89" s="4">
        <v>85.54</v>
      </c>
      <c r="I89" s="4"/>
      <c r="J89" s="4"/>
      <c r="K89" s="4"/>
      <c r="L89" s="55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1:36" ht="12.75">
      <c r="A90" s="115"/>
      <c r="B90" s="4"/>
      <c r="C90" s="4" t="s">
        <v>629</v>
      </c>
      <c r="D90" s="4"/>
      <c r="E90" s="4"/>
      <c r="F90" s="4"/>
      <c r="G90" s="4"/>
      <c r="H90" s="4"/>
      <c r="I90" s="4"/>
      <c r="J90" s="4"/>
      <c r="K90" s="4"/>
      <c r="L90" s="55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</row>
    <row r="91" spans="1:36" ht="12.75">
      <c r="A91" s="115"/>
      <c r="B91" s="4"/>
      <c r="C91" s="4" t="s">
        <v>630</v>
      </c>
      <c r="D91" s="4"/>
      <c r="E91" s="4"/>
      <c r="F91" s="4"/>
      <c r="G91" s="4"/>
      <c r="H91" s="4">
        <v>242</v>
      </c>
      <c r="I91" s="4"/>
      <c r="J91" s="4"/>
      <c r="K91" s="4"/>
      <c r="L91" s="54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</row>
    <row r="92" spans="1:36" ht="12.75">
      <c r="A92" s="115"/>
      <c r="B92" s="4"/>
      <c r="C92" s="4" t="s">
        <v>631</v>
      </c>
      <c r="D92" s="4"/>
      <c r="E92" s="4"/>
      <c r="F92" s="4"/>
      <c r="G92" s="4"/>
      <c r="H92" s="4">
        <v>257.5</v>
      </c>
      <c r="I92" s="4"/>
      <c r="J92" s="4"/>
      <c r="K92" s="4"/>
      <c r="L92" s="54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</row>
    <row r="93" spans="1:36" ht="12.75">
      <c r="A93" s="115"/>
      <c r="B93" s="4"/>
      <c r="C93" s="4"/>
      <c r="D93" s="4"/>
      <c r="E93" s="4"/>
      <c r="F93" s="4"/>
      <c r="G93" s="4"/>
      <c r="H93" s="4">
        <f>SUM(H88:H92)</f>
        <v>967.27</v>
      </c>
      <c r="I93" s="4"/>
      <c r="J93" s="4"/>
      <c r="K93" s="4"/>
      <c r="L93" s="54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</row>
    <row r="94" spans="1:36" ht="12.75">
      <c r="A94" s="115"/>
      <c r="B94" s="4"/>
      <c r="C94" s="4" t="s">
        <v>155</v>
      </c>
      <c r="D94" s="4"/>
      <c r="E94" s="4">
        <f>H93</f>
        <v>967.27</v>
      </c>
      <c r="F94" s="4"/>
      <c r="G94" s="4"/>
      <c r="H94" s="4"/>
      <c r="I94" s="4"/>
      <c r="J94" s="6">
        <f>E94*G94</f>
        <v>0</v>
      </c>
      <c r="K94" s="4"/>
      <c r="L94" s="5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</row>
    <row r="95" spans="1:36" ht="12.75">
      <c r="A95" s="35"/>
      <c r="B95" s="4"/>
      <c r="C95" s="4"/>
      <c r="D95" s="4"/>
      <c r="E95" s="4"/>
      <c r="F95" s="4"/>
      <c r="G95" s="4"/>
      <c r="H95" s="4"/>
      <c r="I95" s="4"/>
      <c r="J95" s="4"/>
      <c r="K95" s="4"/>
      <c r="L95" s="54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</row>
    <row r="96" spans="1:36" ht="12.75">
      <c r="A96" s="35"/>
      <c r="B96" s="4"/>
      <c r="C96" s="4" t="s">
        <v>632</v>
      </c>
      <c r="D96" s="4"/>
      <c r="E96" s="4"/>
      <c r="F96" s="4"/>
      <c r="G96" s="4"/>
      <c r="H96" s="4"/>
      <c r="I96" s="4"/>
      <c r="J96" s="4"/>
      <c r="K96" s="4"/>
      <c r="L96" s="54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</row>
    <row r="97" spans="1:36" ht="12.75">
      <c r="A97" s="35"/>
      <c r="B97" s="4"/>
      <c r="C97" s="4" t="s">
        <v>155</v>
      </c>
      <c r="D97" s="4"/>
      <c r="E97" s="4">
        <v>96.72</v>
      </c>
      <c r="F97" s="4"/>
      <c r="G97" s="4"/>
      <c r="H97" s="4"/>
      <c r="I97" s="4"/>
      <c r="J97" s="6">
        <f>E97*G97</f>
        <v>0</v>
      </c>
      <c r="K97" s="4"/>
      <c r="L97" s="54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</row>
    <row r="98" spans="1:36" ht="15.75">
      <c r="A98" s="115"/>
      <c r="B98" s="121"/>
      <c r="C98" s="116"/>
      <c r="D98" s="116"/>
      <c r="E98" s="116"/>
      <c r="F98" s="116"/>
      <c r="G98" s="116"/>
      <c r="H98" s="116"/>
      <c r="I98" s="146"/>
      <c r="J98" s="114"/>
      <c r="K98" s="6"/>
      <c r="L98" s="7"/>
      <c r="M98" s="33"/>
      <c r="N98" s="254"/>
      <c r="O98" s="117"/>
      <c r="P98" s="117"/>
      <c r="Q98" s="117"/>
      <c r="R98" s="117"/>
      <c r="S98" s="117"/>
      <c r="T98" s="117"/>
      <c r="U98" s="256"/>
      <c r="V98" s="213"/>
      <c r="W98" s="33"/>
      <c r="AA98" s="254"/>
      <c r="AB98" s="117"/>
      <c r="AC98" s="117"/>
      <c r="AD98" s="117"/>
      <c r="AE98" s="117"/>
      <c r="AF98" s="117"/>
      <c r="AG98" s="117"/>
      <c r="AH98" s="256"/>
      <c r="AI98" s="213"/>
      <c r="AJ98" s="33"/>
    </row>
    <row r="99" spans="1:36" ht="12.75">
      <c r="A99" s="7"/>
      <c r="B99" s="4" t="s">
        <v>139</v>
      </c>
      <c r="C99" s="4" t="s">
        <v>268</v>
      </c>
      <c r="E99" s="40"/>
      <c r="F99" s="8"/>
      <c r="G99" s="8"/>
      <c r="H99" s="8"/>
      <c r="I99" s="8"/>
      <c r="J99" s="4"/>
      <c r="K99" s="7"/>
      <c r="L99" s="7"/>
      <c r="M99" s="33"/>
      <c r="N99" s="33"/>
      <c r="O99" s="33"/>
      <c r="Q99" s="221"/>
      <c r="R99" s="198"/>
      <c r="S99" s="198"/>
      <c r="T99" s="198"/>
      <c r="U99" s="198"/>
      <c r="V99" s="33"/>
      <c r="AA99" s="33"/>
      <c r="AB99" s="33"/>
      <c r="AD99" s="221"/>
      <c r="AE99" s="198"/>
      <c r="AF99" s="198"/>
      <c r="AG99" s="198"/>
      <c r="AH99" s="198"/>
      <c r="AI99" s="33"/>
      <c r="AJ99" s="33"/>
    </row>
    <row r="100" spans="1:36" ht="12.75">
      <c r="A100" s="7"/>
      <c r="B100" s="4"/>
      <c r="C100" s="4" t="s">
        <v>269</v>
      </c>
      <c r="E100" s="40"/>
      <c r="F100" s="8"/>
      <c r="G100" s="8"/>
      <c r="H100" s="8"/>
      <c r="I100" s="8"/>
      <c r="J100" s="4"/>
      <c r="K100" s="7"/>
      <c r="L100" s="7"/>
      <c r="M100" s="33"/>
      <c r="N100" s="33"/>
      <c r="O100" s="33"/>
      <c r="Q100" s="257"/>
      <c r="R100" s="198"/>
      <c r="S100" s="198"/>
      <c r="T100" s="198"/>
      <c r="U100" s="198"/>
      <c r="V100" s="33"/>
      <c r="AA100" s="33"/>
      <c r="AB100" s="33"/>
      <c r="AD100" s="257"/>
      <c r="AE100" s="198"/>
      <c r="AF100" s="198"/>
      <c r="AG100" s="198"/>
      <c r="AH100" s="198"/>
      <c r="AI100" s="33"/>
      <c r="AJ100" s="33"/>
    </row>
    <row r="101" spans="1:36" ht="12.75">
      <c r="A101" s="7"/>
      <c r="B101" s="4"/>
      <c r="C101" s="4" t="s">
        <v>458</v>
      </c>
      <c r="D101" s="4"/>
      <c r="E101" s="40"/>
      <c r="F101" s="7"/>
      <c r="G101" s="7"/>
      <c r="H101" s="7"/>
      <c r="I101" s="7"/>
      <c r="J101" s="4"/>
      <c r="K101" s="7"/>
      <c r="L101" s="7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</row>
    <row r="102" spans="1:36" ht="12.75">
      <c r="A102" s="7"/>
      <c r="B102" s="4"/>
      <c r="C102" s="4" t="s">
        <v>633</v>
      </c>
      <c r="D102" s="4"/>
      <c r="E102" s="40"/>
      <c r="F102" s="7"/>
      <c r="G102" s="7"/>
      <c r="H102" s="7"/>
      <c r="I102" s="7"/>
      <c r="J102" s="4"/>
      <c r="K102" s="7"/>
      <c r="L102" s="7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</row>
    <row r="103" spans="1:35" ht="12.75">
      <c r="A103" s="7"/>
      <c r="B103" s="4"/>
      <c r="C103" s="4" t="s">
        <v>459</v>
      </c>
      <c r="E103" s="40"/>
      <c r="F103" s="8"/>
      <c r="G103" s="8"/>
      <c r="H103" s="8"/>
      <c r="I103" s="8"/>
      <c r="J103" s="4"/>
      <c r="K103" s="7"/>
      <c r="L103" s="7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AA103" s="33"/>
      <c r="AB103" s="33"/>
      <c r="AC103" s="33"/>
      <c r="AD103" s="33"/>
      <c r="AE103" s="33"/>
      <c r="AF103" s="33"/>
      <c r="AG103" s="33"/>
      <c r="AH103" s="33"/>
      <c r="AI103" s="33"/>
    </row>
    <row r="104" spans="1:35" ht="12.75">
      <c r="A104" s="7"/>
      <c r="B104" s="4"/>
      <c r="C104" s="4" t="s">
        <v>634</v>
      </c>
      <c r="D104" s="4"/>
      <c r="E104" s="4"/>
      <c r="F104" s="4"/>
      <c r="G104" s="4"/>
      <c r="H104" s="4"/>
      <c r="I104" s="8"/>
      <c r="J104" s="4"/>
      <c r="K104" s="7"/>
      <c r="L104" s="7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AA104" s="33"/>
      <c r="AB104" s="33"/>
      <c r="AC104" s="33"/>
      <c r="AD104" s="33"/>
      <c r="AE104" s="33"/>
      <c r="AF104" s="33"/>
      <c r="AG104" s="33"/>
      <c r="AH104" s="33"/>
      <c r="AI104" s="33"/>
    </row>
    <row r="105" spans="1:35" ht="12.75">
      <c r="A105" s="7"/>
      <c r="B105" s="4"/>
      <c r="C105" s="4" t="s">
        <v>635</v>
      </c>
      <c r="E105" s="40"/>
      <c r="F105" s="8"/>
      <c r="G105" s="8"/>
      <c r="H105" s="8"/>
      <c r="I105" s="8"/>
      <c r="J105" s="4"/>
      <c r="K105" s="7"/>
      <c r="L105" s="52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AA105" s="33"/>
      <c r="AB105" s="33"/>
      <c r="AC105" s="33"/>
      <c r="AD105" s="33"/>
      <c r="AE105" s="33"/>
      <c r="AF105" s="33"/>
      <c r="AG105" s="33"/>
      <c r="AH105" s="33"/>
      <c r="AI105" s="33"/>
    </row>
    <row r="106" spans="1:35" ht="12.75">
      <c r="A106" s="7"/>
      <c r="B106" s="4"/>
      <c r="C106" s="4"/>
      <c r="D106" s="4"/>
      <c r="E106" s="4"/>
      <c r="F106" s="4"/>
      <c r="G106" s="4"/>
      <c r="H106" s="4"/>
      <c r="I106" s="4"/>
      <c r="J106" s="4"/>
      <c r="K106" s="7"/>
      <c r="L106" s="52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AA106" s="33"/>
      <c r="AB106" s="33"/>
      <c r="AC106" s="33"/>
      <c r="AD106" s="33"/>
      <c r="AE106" s="33"/>
      <c r="AF106" s="33"/>
      <c r="AG106" s="33"/>
      <c r="AH106" s="33"/>
      <c r="AI106" s="33"/>
    </row>
    <row r="107" spans="1:35" ht="12.75">
      <c r="A107" s="7"/>
      <c r="B107" s="4"/>
      <c r="C107" s="4" t="s">
        <v>138</v>
      </c>
      <c r="D107" s="4"/>
      <c r="E107" s="4">
        <v>25.13</v>
      </c>
      <c r="F107" s="4"/>
      <c r="G107" s="4"/>
      <c r="H107" s="4"/>
      <c r="I107" s="4"/>
      <c r="J107" s="6">
        <f>E107*G107</f>
        <v>0</v>
      </c>
      <c r="K107" s="7"/>
      <c r="L107" s="52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AA107" s="33"/>
      <c r="AB107" s="33"/>
      <c r="AC107" s="33"/>
      <c r="AD107" s="33"/>
      <c r="AE107" s="33"/>
      <c r="AF107" s="33"/>
      <c r="AG107" s="33"/>
      <c r="AH107" s="33"/>
      <c r="AI107" s="33"/>
    </row>
    <row r="108" spans="1:35" ht="12.75">
      <c r="A108" s="7"/>
      <c r="B108" s="7"/>
      <c r="C108" s="6"/>
      <c r="D108" s="7"/>
      <c r="E108" s="7"/>
      <c r="F108" s="7"/>
      <c r="G108" s="7"/>
      <c r="H108" s="7"/>
      <c r="I108" s="7"/>
      <c r="J108" s="7"/>
      <c r="K108" s="7"/>
      <c r="L108" s="21"/>
      <c r="M108" s="33"/>
      <c r="N108" s="33"/>
      <c r="O108" s="33"/>
      <c r="Q108" s="221"/>
      <c r="R108" s="198"/>
      <c r="S108" s="198"/>
      <c r="T108" s="198"/>
      <c r="U108" s="198"/>
      <c r="V108" s="33"/>
      <c r="AA108" s="33"/>
      <c r="AB108" s="33"/>
      <c r="AC108" s="33"/>
      <c r="AD108" s="33"/>
      <c r="AE108" s="33"/>
      <c r="AF108" s="33"/>
      <c r="AG108" s="33"/>
      <c r="AH108" s="33"/>
      <c r="AI108" s="33"/>
    </row>
    <row r="109" spans="1:35" ht="12.75">
      <c r="A109" s="7"/>
      <c r="B109" s="4" t="s">
        <v>149</v>
      </c>
      <c r="C109" s="4" t="s">
        <v>358</v>
      </c>
      <c r="E109" s="40"/>
      <c r="F109" s="8"/>
      <c r="G109" s="8"/>
      <c r="H109" s="8"/>
      <c r="I109" s="8"/>
      <c r="J109" s="4"/>
      <c r="K109" s="7"/>
      <c r="L109" s="21"/>
      <c r="M109" s="33"/>
      <c r="N109" s="33"/>
      <c r="O109" s="33"/>
      <c r="Q109" s="221"/>
      <c r="R109" s="198"/>
      <c r="S109" s="198"/>
      <c r="T109" s="198"/>
      <c r="U109" s="198"/>
      <c r="V109" s="33"/>
      <c r="AA109" s="33"/>
      <c r="AB109" s="33"/>
      <c r="AD109" s="221"/>
      <c r="AE109" s="198"/>
      <c r="AF109" s="198"/>
      <c r="AG109" s="198"/>
      <c r="AH109" s="198"/>
      <c r="AI109" s="33"/>
    </row>
    <row r="110" spans="1:35" ht="12.75">
      <c r="A110" s="7"/>
      <c r="B110" s="4"/>
      <c r="C110" s="4" t="s">
        <v>636</v>
      </c>
      <c r="E110" s="40"/>
      <c r="F110" s="8"/>
      <c r="G110" s="8"/>
      <c r="H110" s="8"/>
      <c r="I110" s="8"/>
      <c r="J110" s="4"/>
      <c r="K110" s="7"/>
      <c r="L110" s="21"/>
      <c r="M110" s="33"/>
      <c r="N110" s="33"/>
      <c r="O110" s="33"/>
      <c r="P110" s="33"/>
      <c r="Q110" s="221"/>
      <c r="V110" s="33"/>
      <c r="AA110" s="33"/>
      <c r="AB110" s="33"/>
      <c r="AD110" s="221"/>
      <c r="AE110" s="198"/>
      <c r="AF110" s="198"/>
      <c r="AG110" s="198"/>
      <c r="AH110" s="198"/>
      <c r="AI110" s="33"/>
    </row>
    <row r="111" spans="1:35" ht="12.75">
      <c r="A111" s="7"/>
      <c r="B111" s="4"/>
      <c r="C111" s="4" t="s">
        <v>637</v>
      </c>
      <c r="D111" s="4"/>
      <c r="E111" s="40"/>
      <c r="F111" s="7"/>
      <c r="G111" s="7"/>
      <c r="H111" s="7"/>
      <c r="I111" s="7"/>
      <c r="J111" s="4"/>
      <c r="K111" s="7"/>
      <c r="L111" s="21"/>
      <c r="M111" s="33"/>
      <c r="N111" s="33"/>
      <c r="O111" s="33"/>
      <c r="P111" s="33"/>
      <c r="Q111" s="221"/>
      <c r="V111" s="33"/>
      <c r="AA111" s="33"/>
      <c r="AB111" s="33"/>
      <c r="AC111" s="33"/>
      <c r="AD111" s="221"/>
      <c r="AI111" s="33"/>
    </row>
    <row r="112" spans="1:35" ht="12.75">
      <c r="A112" s="7"/>
      <c r="B112" s="4"/>
      <c r="C112" s="4" t="s">
        <v>638</v>
      </c>
      <c r="E112" s="40"/>
      <c r="F112" s="8"/>
      <c r="G112" s="8"/>
      <c r="H112" s="8"/>
      <c r="I112" s="8"/>
      <c r="J112" s="4"/>
      <c r="K112" s="7"/>
      <c r="L112" s="54"/>
      <c r="M112" s="33"/>
      <c r="N112" s="33"/>
      <c r="O112" s="33"/>
      <c r="Q112" s="221"/>
      <c r="R112" s="198"/>
      <c r="S112" s="198"/>
      <c r="T112" s="198"/>
      <c r="U112" s="198"/>
      <c r="V112" s="33"/>
      <c r="AA112" s="33"/>
      <c r="AB112" s="33"/>
      <c r="AC112" s="33"/>
      <c r="AD112" s="221"/>
      <c r="AI112" s="33"/>
    </row>
    <row r="113" spans="1:35" ht="12.75">
      <c r="A113" s="7"/>
      <c r="B113" s="4"/>
      <c r="C113" s="4" t="s">
        <v>639</v>
      </c>
      <c r="E113" s="40"/>
      <c r="F113" s="8"/>
      <c r="G113" s="8"/>
      <c r="H113" s="8"/>
      <c r="I113" s="8"/>
      <c r="J113" s="4"/>
      <c r="K113" s="7"/>
      <c r="L113" s="54"/>
      <c r="M113" s="33"/>
      <c r="N113" s="33"/>
      <c r="O113" s="33"/>
      <c r="P113" s="33"/>
      <c r="Q113" s="33"/>
      <c r="R113" s="33"/>
      <c r="S113" s="33"/>
      <c r="T113" s="33"/>
      <c r="U113" s="198"/>
      <c r="V113" s="33"/>
      <c r="AA113" s="33"/>
      <c r="AB113" s="33"/>
      <c r="AD113" s="221"/>
      <c r="AE113" s="198"/>
      <c r="AF113" s="198"/>
      <c r="AG113" s="198"/>
      <c r="AH113" s="198"/>
      <c r="AI113" s="33"/>
    </row>
    <row r="114" spans="1:35" ht="12.75">
      <c r="A114" s="7"/>
      <c r="B114" s="4"/>
      <c r="C114" s="4" t="s">
        <v>640</v>
      </c>
      <c r="E114" s="40">
        <v>3.36</v>
      </c>
      <c r="F114" s="8"/>
      <c r="G114" s="8"/>
      <c r="H114" s="8"/>
      <c r="I114" s="8"/>
      <c r="J114" s="4"/>
      <c r="K114" s="7"/>
      <c r="L114" s="54"/>
      <c r="M114" s="33"/>
      <c r="N114" s="33"/>
      <c r="O114" s="33"/>
      <c r="Q114" s="221"/>
      <c r="R114" s="198"/>
      <c r="S114" s="198"/>
      <c r="T114" s="198"/>
      <c r="U114" s="198"/>
      <c r="V114" s="33"/>
      <c r="AA114" s="33"/>
      <c r="AB114" s="33"/>
      <c r="AC114" s="33"/>
      <c r="AD114" s="33"/>
      <c r="AE114" s="33"/>
      <c r="AF114" s="33"/>
      <c r="AG114" s="33"/>
      <c r="AH114" s="198"/>
      <c r="AI114" s="33"/>
    </row>
    <row r="115" spans="1:35" ht="12.75">
      <c r="A115" s="7"/>
      <c r="B115" s="4"/>
      <c r="C115" s="4" t="s">
        <v>641</v>
      </c>
      <c r="D115" s="4"/>
      <c r="E115" s="4">
        <v>5.04</v>
      </c>
      <c r="F115" s="4"/>
      <c r="G115" s="4"/>
      <c r="H115" s="4"/>
      <c r="I115" s="4"/>
      <c r="J115" s="4"/>
      <c r="K115" s="7"/>
      <c r="L115" s="54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AA115" s="33"/>
      <c r="AB115" s="33"/>
      <c r="AD115" s="221"/>
      <c r="AE115" s="198"/>
      <c r="AF115" s="198"/>
      <c r="AG115" s="198"/>
      <c r="AH115" s="198"/>
      <c r="AI115" s="33"/>
    </row>
    <row r="116" spans="1:35" ht="12.75">
      <c r="A116" s="7"/>
      <c r="B116" s="4"/>
      <c r="C116" s="4" t="s">
        <v>642</v>
      </c>
      <c r="D116" s="4"/>
      <c r="E116" s="4">
        <v>5.13</v>
      </c>
      <c r="F116" s="4"/>
      <c r="G116" s="4"/>
      <c r="H116" s="4"/>
      <c r="I116" s="4"/>
      <c r="J116" s="4"/>
      <c r="K116" s="7"/>
      <c r="L116" s="54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AA116" s="33"/>
      <c r="AB116" s="33"/>
      <c r="AC116" s="33"/>
      <c r="AD116" s="33"/>
      <c r="AE116" s="33"/>
      <c r="AF116" s="33"/>
      <c r="AG116" s="33"/>
      <c r="AH116" s="33"/>
      <c r="AI116" s="33"/>
    </row>
    <row r="117" spans="1:35" ht="12.75">
      <c r="A117" s="7"/>
      <c r="B117" s="4"/>
      <c r="C117" s="4"/>
      <c r="D117" s="4"/>
      <c r="E117" s="4"/>
      <c r="F117" s="4"/>
      <c r="G117" s="4"/>
      <c r="H117" s="4"/>
      <c r="I117" s="4"/>
      <c r="J117" s="4"/>
      <c r="K117" s="7"/>
      <c r="L117" s="52"/>
      <c r="M117" s="33"/>
      <c r="O117" s="33"/>
      <c r="AA117" s="33"/>
      <c r="AB117" s="33"/>
      <c r="AC117" s="33"/>
      <c r="AD117" s="33"/>
      <c r="AE117" s="33"/>
      <c r="AF117" s="33"/>
      <c r="AG117" s="33"/>
      <c r="AH117" s="33"/>
      <c r="AI117" s="33"/>
    </row>
    <row r="118" spans="1:28" ht="12.75">
      <c r="A118" s="7"/>
      <c r="B118" s="4"/>
      <c r="C118" s="4" t="s">
        <v>138</v>
      </c>
      <c r="D118" s="4"/>
      <c r="E118" s="4">
        <f>SUM(E114:E117)</f>
        <v>13.530000000000001</v>
      </c>
      <c r="F118" s="4"/>
      <c r="G118" s="4"/>
      <c r="H118" s="4"/>
      <c r="I118" s="4"/>
      <c r="J118" s="6">
        <f>E118*G118</f>
        <v>0</v>
      </c>
      <c r="K118" s="7"/>
      <c r="L118" s="52"/>
      <c r="M118" s="33"/>
      <c r="N118" s="33"/>
      <c r="O118" s="33"/>
      <c r="Q118" s="221"/>
      <c r="R118" s="198"/>
      <c r="S118" s="198"/>
      <c r="T118" s="198"/>
      <c r="U118" s="198"/>
      <c r="V118" s="33"/>
      <c r="AB118" s="33"/>
    </row>
    <row r="119" spans="1:35" ht="12.75">
      <c r="A119" s="7"/>
      <c r="B119" s="4"/>
      <c r="C119" s="4"/>
      <c r="D119" s="4"/>
      <c r="E119" s="4"/>
      <c r="F119" s="4"/>
      <c r="G119" s="4"/>
      <c r="H119" s="4"/>
      <c r="I119" s="4"/>
      <c r="J119" s="6"/>
      <c r="K119" s="7"/>
      <c r="L119" s="52"/>
      <c r="M119" s="33"/>
      <c r="N119" s="33"/>
      <c r="O119" s="33"/>
      <c r="Q119" s="221"/>
      <c r="R119" s="198"/>
      <c r="S119" s="198"/>
      <c r="T119" s="198"/>
      <c r="U119" s="198"/>
      <c r="V119" s="33"/>
      <c r="AA119" s="33"/>
      <c r="AB119" s="33"/>
      <c r="AD119" s="221"/>
      <c r="AE119" s="198"/>
      <c r="AF119" s="198"/>
      <c r="AG119" s="198"/>
      <c r="AH119" s="198"/>
      <c r="AI119" s="33"/>
    </row>
    <row r="120" spans="1:36" ht="12.75">
      <c r="A120" s="115"/>
      <c r="B120" s="4" t="s">
        <v>150</v>
      </c>
      <c r="C120" s="4" t="s">
        <v>410</v>
      </c>
      <c r="D120" s="114"/>
      <c r="E120" s="114"/>
      <c r="F120" s="114"/>
      <c r="G120" s="114"/>
      <c r="H120" s="114"/>
      <c r="I120" s="123"/>
      <c r="J120" s="116"/>
      <c r="K120" s="6"/>
      <c r="L120" s="7"/>
      <c r="M120" s="33"/>
      <c r="N120" s="254"/>
      <c r="O120" s="213"/>
      <c r="P120" s="213"/>
      <c r="Q120" s="213"/>
      <c r="R120" s="213"/>
      <c r="S120" s="213"/>
      <c r="T120" s="255"/>
      <c r="U120" s="117"/>
      <c r="V120" s="213"/>
      <c r="W120" s="117"/>
      <c r="AA120" s="254"/>
      <c r="AB120" s="213"/>
      <c r="AC120" s="213"/>
      <c r="AD120" s="213"/>
      <c r="AE120" s="213"/>
      <c r="AF120" s="213"/>
      <c r="AG120" s="254"/>
      <c r="AH120" s="117"/>
      <c r="AI120" s="213"/>
      <c r="AJ120" s="117"/>
    </row>
    <row r="121" spans="1:36" ht="12.75">
      <c r="A121" s="115"/>
      <c r="B121" s="121"/>
      <c r="C121" s="4" t="s">
        <v>141</v>
      </c>
      <c r="D121" s="4"/>
      <c r="E121" s="4">
        <v>1</v>
      </c>
      <c r="F121" s="4"/>
      <c r="G121" s="4"/>
      <c r="H121" s="4"/>
      <c r="I121" s="4"/>
      <c r="J121" s="6">
        <f>E121*G121</f>
        <v>0</v>
      </c>
      <c r="K121" s="6"/>
      <c r="L121" s="7"/>
      <c r="M121" s="33"/>
      <c r="N121" s="254"/>
      <c r="O121" s="213"/>
      <c r="P121" s="213"/>
      <c r="Q121" s="213"/>
      <c r="R121" s="213"/>
      <c r="S121" s="213"/>
      <c r="T121" s="255"/>
      <c r="U121" s="117"/>
      <c r="V121" s="213"/>
      <c r="W121" s="117"/>
      <c r="AA121" s="254"/>
      <c r="AB121" s="213"/>
      <c r="AC121" s="213"/>
      <c r="AD121" s="213"/>
      <c r="AE121" s="213"/>
      <c r="AF121" s="213"/>
      <c r="AG121" s="254"/>
      <c r="AH121" s="117"/>
      <c r="AI121" s="213"/>
      <c r="AJ121" s="117"/>
    </row>
    <row r="122" spans="1:36" ht="12.75">
      <c r="A122" s="115"/>
      <c r="B122" s="121"/>
      <c r="C122" s="114"/>
      <c r="D122" s="114"/>
      <c r="E122" s="114"/>
      <c r="F122" s="114"/>
      <c r="G122" s="114"/>
      <c r="H122" s="114"/>
      <c r="I122" s="123"/>
      <c r="J122" s="116"/>
      <c r="K122" s="6"/>
      <c r="L122" s="7"/>
      <c r="M122" s="33"/>
      <c r="N122" s="254"/>
      <c r="O122" s="213"/>
      <c r="P122" s="213"/>
      <c r="Q122" s="213"/>
      <c r="R122" s="213"/>
      <c r="S122" s="213"/>
      <c r="T122" s="255"/>
      <c r="U122" s="117"/>
      <c r="V122" s="213"/>
      <c r="W122" s="117"/>
      <c r="AA122" s="254"/>
      <c r="AB122" s="213"/>
      <c r="AC122" s="213"/>
      <c r="AD122" s="213"/>
      <c r="AE122" s="213"/>
      <c r="AF122" s="213"/>
      <c r="AG122" s="254"/>
      <c r="AH122" s="117"/>
      <c r="AI122" s="213"/>
      <c r="AJ122" s="117"/>
    </row>
    <row r="123" spans="1:36" ht="12.75">
      <c r="A123" s="115"/>
      <c r="B123" s="4" t="s">
        <v>151</v>
      </c>
      <c r="C123" s="4" t="s">
        <v>514</v>
      </c>
      <c r="D123" s="4"/>
      <c r="E123" s="4"/>
      <c r="F123" s="4"/>
      <c r="G123" s="4"/>
      <c r="H123" s="4"/>
      <c r="I123" s="6"/>
      <c r="J123" s="116"/>
      <c r="K123" s="6"/>
      <c r="L123" s="7"/>
      <c r="M123" s="33"/>
      <c r="N123" s="98"/>
      <c r="O123" s="198"/>
      <c r="P123" s="198"/>
      <c r="Q123" s="198"/>
      <c r="R123" s="198"/>
      <c r="S123" s="198"/>
      <c r="T123" s="198"/>
      <c r="U123" s="258"/>
      <c r="V123" s="33"/>
      <c r="W123" s="33"/>
      <c r="AA123" s="254"/>
      <c r="AB123" s="213"/>
      <c r="AC123" s="213"/>
      <c r="AD123" s="213"/>
      <c r="AE123" s="213"/>
      <c r="AF123" s="213"/>
      <c r="AG123" s="255"/>
      <c r="AH123" s="117"/>
      <c r="AI123" s="213"/>
      <c r="AJ123" s="117"/>
    </row>
    <row r="124" spans="1:36" ht="12.75">
      <c r="A124" s="115"/>
      <c r="B124" s="4"/>
      <c r="C124" s="4" t="s">
        <v>196</v>
      </c>
      <c r="D124" s="4"/>
      <c r="E124" s="4"/>
      <c r="F124" s="4"/>
      <c r="G124" s="4"/>
      <c r="H124" s="4"/>
      <c r="J124" s="116"/>
      <c r="K124" s="6"/>
      <c r="L124" s="7"/>
      <c r="M124" s="33"/>
      <c r="N124" s="98"/>
      <c r="O124" s="33"/>
      <c r="P124" s="33"/>
      <c r="Q124" s="33"/>
      <c r="R124" s="33"/>
      <c r="S124" s="33"/>
      <c r="T124" s="33"/>
      <c r="U124" s="33"/>
      <c r="V124" s="33"/>
      <c r="AA124" s="98"/>
      <c r="AB124" s="198"/>
      <c r="AC124" s="198"/>
      <c r="AD124" s="198"/>
      <c r="AE124" s="198"/>
      <c r="AF124" s="198"/>
      <c r="AG124" s="198"/>
      <c r="AH124" s="258"/>
      <c r="AI124" s="33"/>
      <c r="AJ124" s="33"/>
    </row>
    <row r="125" spans="1:35" ht="12.75">
      <c r="A125" s="115"/>
      <c r="B125" s="4"/>
      <c r="C125" s="4" t="s">
        <v>231</v>
      </c>
      <c r="D125" s="4"/>
      <c r="E125" s="4"/>
      <c r="F125" s="4"/>
      <c r="G125" s="4"/>
      <c r="H125" s="4"/>
      <c r="J125" s="116"/>
      <c r="K125" s="6"/>
      <c r="L125" s="7"/>
      <c r="M125" s="33"/>
      <c r="N125" s="254"/>
      <c r="O125" s="117"/>
      <c r="P125" s="117"/>
      <c r="Q125" s="117"/>
      <c r="R125" s="117"/>
      <c r="S125" s="117"/>
      <c r="T125" s="117"/>
      <c r="U125" s="259"/>
      <c r="V125" s="117"/>
      <c r="W125" s="33"/>
      <c r="AA125" s="98"/>
      <c r="AB125" s="33"/>
      <c r="AC125" s="33"/>
      <c r="AD125" s="33"/>
      <c r="AE125" s="33"/>
      <c r="AF125" s="33"/>
      <c r="AG125" s="33"/>
      <c r="AH125" s="33"/>
      <c r="AI125" s="33"/>
    </row>
    <row r="126" spans="1:36" ht="12.75">
      <c r="A126" s="115"/>
      <c r="B126" s="4"/>
      <c r="C126" s="4" t="s">
        <v>454</v>
      </c>
      <c r="D126" s="4"/>
      <c r="E126" s="4"/>
      <c r="F126" s="4"/>
      <c r="G126" s="4"/>
      <c r="H126" s="4"/>
      <c r="J126" s="116"/>
      <c r="K126" s="6"/>
      <c r="L126" s="7"/>
      <c r="M126" s="33"/>
      <c r="N126" s="192"/>
      <c r="O126" s="33"/>
      <c r="P126" s="33"/>
      <c r="Q126" s="33"/>
      <c r="R126" s="33"/>
      <c r="S126" s="33"/>
      <c r="T126" s="33"/>
      <c r="U126" s="258"/>
      <c r="V126" s="33"/>
      <c r="W126" s="33"/>
      <c r="AA126" s="254"/>
      <c r="AB126" s="117"/>
      <c r="AC126" s="117"/>
      <c r="AD126" s="117"/>
      <c r="AE126" s="117"/>
      <c r="AF126" s="117"/>
      <c r="AG126" s="117"/>
      <c r="AH126" s="259"/>
      <c r="AI126" s="117"/>
      <c r="AJ126" s="33"/>
    </row>
    <row r="127" spans="1:36" ht="12.75">
      <c r="A127" s="115"/>
      <c r="B127" s="4"/>
      <c r="C127" s="4" t="s">
        <v>198</v>
      </c>
      <c r="D127" s="4"/>
      <c r="E127" s="4"/>
      <c r="F127" s="4"/>
      <c r="G127" s="4"/>
      <c r="H127" s="4"/>
      <c r="J127" s="116"/>
      <c r="K127" s="6"/>
      <c r="L127" s="7"/>
      <c r="M127" s="33"/>
      <c r="N127" s="98"/>
      <c r="P127" s="97"/>
      <c r="Q127" s="97"/>
      <c r="U127" s="258"/>
      <c r="V127" s="33"/>
      <c r="W127" s="33"/>
      <c r="AA127" s="192"/>
      <c r="AB127" s="33"/>
      <c r="AC127" s="33"/>
      <c r="AD127" s="33"/>
      <c r="AE127" s="33"/>
      <c r="AF127" s="33"/>
      <c r="AG127" s="33"/>
      <c r="AH127" s="258"/>
      <c r="AI127" s="33"/>
      <c r="AJ127" s="33"/>
    </row>
    <row r="128" spans="1:36" ht="12.75">
      <c r="A128" s="115"/>
      <c r="B128" s="4"/>
      <c r="C128" s="4"/>
      <c r="D128" s="4"/>
      <c r="E128" s="4"/>
      <c r="F128" s="4"/>
      <c r="G128" s="4"/>
      <c r="H128" s="4"/>
      <c r="J128" s="116"/>
      <c r="K128" s="6"/>
      <c r="L128" s="7"/>
      <c r="M128" s="33"/>
      <c r="N128" s="98"/>
      <c r="P128" s="97"/>
      <c r="U128" s="258"/>
      <c r="V128" s="33"/>
      <c r="W128" s="33"/>
      <c r="AA128" s="98"/>
      <c r="AC128" s="97"/>
      <c r="AD128" s="97"/>
      <c r="AH128" s="258"/>
      <c r="AI128" s="33"/>
      <c r="AJ128" s="33"/>
    </row>
    <row r="129" spans="1:36" ht="12.75">
      <c r="A129" s="115"/>
      <c r="B129" s="7"/>
      <c r="C129" s="4" t="s">
        <v>527</v>
      </c>
      <c r="D129" s="4"/>
      <c r="E129" s="4">
        <v>1</v>
      </c>
      <c r="F129" s="4"/>
      <c r="G129" s="4"/>
      <c r="H129" s="4"/>
      <c r="J129" s="6">
        <f>E129*G129</f>
        <v>0</v>
      </c>
      <c r="K129" s="6"/>
      <c r="L129" s="7"/>
      <c r="M129" s="33"/>
      <c r="N129" s="254"/>
      <c r="O129" s="213"/>
      <c r="P129" s="213"/>
      <c r="Q129" s="213"/>
      <c r="R129" s="213"/>
      <c r="S129" s="213"/>
      <c r="T129" s="213"/>
      <c r="U129" s="259"/>
      <c r="V129" s="117"/>
      <c r="W129" s="33"/>
      <c r="AA129" s="98"/>
      <c r="AC129" s="97"/>
      <c r="AH129" s="258"/>
      <c r="AI129" s="33"/>
      <c r="AJ129" s="33"/>
    </row>
    <row r="130" spans="1:36" ht="12.75">
      <c r="A130" s="115"/>
      <c r="B130" s="7"/>
      <c r="C130" s="4" t="s">
        <v>154</v>
      </c>
      <c r="D130" s="4"/>
      <c r="E130" s="4">
        <v>1</v>
      </c>
      <c r="F130" s="4"/>
      <c r="G130" s="4"/>
      <c r="H130" s="4"/>
      <c r="J130" s="6">
        <f>E130*G130</f>
        <v>0</v>
      </c>
      <c r="K130" s="6"/>
      <c r="L130" s="7"/>
      <c r="M130" s="33"/>
      <c r="N130" s="254"/>
      <c r="O130" s="33"/>
      <c r="P130" s="33"/>
      <c r="Q130" s="33"/>
      <c r="R130" s="33"/>
      <c r="S130" s="33"/>
      <c r="T130" s="33"/>
      <c r="U130" s="33"/>
      <c r="V130" s="33"/>
      <c r="W130" s="33"/>
      <c r="AA130" s="254"/>
      <c r="AB130" s="213"/>
      <c r="AC130" s="213"/>
      <c r="AD130" s="213"/>
      <c r="AE130" s="213"/>
      <c r="AF130" s="213"/>
      <c r="AG130" s="213"/>
      <c r="AH130" s="259"/>
      <c r="AI130" s="117"/>
      <c r="AJ130" s="33"/>
    </row>
    <row r="131" spans="1:36" ht="12.75">
      <c r="A131" s="115"/>
      <c r="B131" s="121"/>
      <c r="C131" s="114"/>
      <c r="D131" s="114"/>
      <c r="E131" s="114"/>
      <c r="F131" s="114"/>
      <c r="G131" s="114"/>
      <c r="H131" s="114"/>
      <c r="I131" s="123"/>
      <c r="J131" s="116"/>
      <c r="K131" s="6"/>
      <c r="L131" s="7"/>
      <c r="M131" s="33"/>
      <c r="N131" s="254"/>
      <c r="O131" s="213"/>
      <c r="P131" s="213"/>
      <c r="Q131" s="213"/>
      <c r="R131" s="213"/>
      <c r="S131" s="213"/>
      <c r="T131" s="213"/>
      <c r="U131" s="259"/>
      <c r="V131" s="117"/>
      <c r="W131" s="33"/>
      <c r="AA131" s="254"/>
      <c r="AB131" s="33"/>
      <c r="AC131" s="33"/>
      <c r="AD131" s="33"/>
      <c r="AE131" s="33"/>
      <c r="AF131" s="33"/>
      <c r="AG131" s="33"/>
      <c r="AH131" s="33"/>
      <c r="AI131" s="33"/>
      <c r="AJ131" s="33"/>
    </row>
    <row r="132" spans="1:36" ht="13.5" thickBot="1">
      <c r="A132" s="5"/>
      <c r="B132" s="13" t="s">
        <v>460</v>
      </c>
      <c r="C132" s="13"/>
      <c r="D132" s="13"/>
      <c r="E132" s="13"/>
      <c r="F132" s="13"/>
      <c r="G132" s="13"/>
      <c r="H132" s="13"/>
      <c r="I132" s="13"/>
      <c r="J132" s="13">
        <f>SUM(J22:J131)</f>
        <v>0</v>
      </c>
      <c r="K132" s="8"/>
      <c r="L132" s="7"/>
      <c r="M132" s="33"/>
      <c r="N132" s="33"/>
      <c r="O132" s="33"/>
      <c r="P132" s="33"/>
      <c r="Q132" s="33"/>
      <c r="R132" s="33"/>
      <c r="S132" s="33"/>
      <c r="T132" s="33"/>
      <c r="U132" s="33"/>
      <c r="V132" s="117"/>
      <c r="W132" s="33"/>
      <c r="AA132" s="254"/>
      <c r="AB132" s="213"/>
      <c r="AC132" s="213"/>
      <c r="AD132" s="213"/>
      <c r="AE132" s="213"/>
      <c r="AF132" s="213"/>
      <c r="AG132" s="213"/>
      <c r="AH132" s="259"/>
      <c r="AI132" s="117"/>
      <c r="AJ132" s="33"/>
    </row>
    <row r="133" spans="1:36" ht="12.75">
      <c r="A133" s="4"/>
      <c r="J133" s="4"/>
      <c r="L133" s="7"/>
      <c r="M133" s="33"/>
      <c r="N133" s="33"/>
      <c r="O133" s="33"/>
      <c r="P133" s="33"/>
      <c r="Q133" s="33"/>
      <c r="R133" s="33"/>
      <c r="S133" s="33"/>
      <c r="T133" s="33"/>
      <c r="V133" s="117"/>
      <c r="W133" s="33"/>
      <c r="AA133" s="33"/>
      <c r="AB133" s="33"/>
      <c r="AC133" s="33"/>
      <c r="AD133" s="33"/>
      <c r="AE133" s="33"/>
      <c r="AF133" s="33"/>
      <c r="AG133" s="33"/>
      <c r="AH133" s="33"/>
      <c r="AI133" s="117"/>
      <c r="AJ133" s="33"/>
    </row>
    <row r="134" spans="1:36" ht="12.75">
      <c r="A134" s="4"/>
      <c r="J134" s="4"/>
      <c r="L134" s="7"/>
      <c r="M134" s="33"/>
      <c r="N134" s="33"/>
      <c r="O134" s="33"/>
      <c r="P134" s="33"/>
      <c r="Q134" s="33"/>
      <c r="R134" s="33"/>
      <c r="S134" s="33"/>
      <c r="T134" s="33"/>
      <c r="V134" s="117"/>
      <c r="W134" s="33"/>
      <c r="AA134" s="33"/>
      <c r="AB134" s="33"/>
      <c r="AC134" s="33"/>
      <c r="AD134" s="33"/>
      <c r="AE134" s="33"/>
      <c r="AF134" s="33"/>
      <c r="AG134" s="33"/>
      <c r="AI134" s="117"/>
      <c r="AJ134" s="33"/>
    </row>
    <row r="135" spans="1:36" ht="12.75">
      <c r="A135" s="5"/>
      <c r="J135" s="4"/>
      <c r="L135" s="7"/>
      <c r="M135" s="33"/>
      <c r="N135" s="33"/>
      <c r="O135" s="33"/>
      <c r="P135" s="33"/>
      <c r="Q135" s="33"/>
      <c r="R135" s="33"/>
      <c r="S135" s="33"/>
      <c r="T135" s="33"/>
      <c r="V135" s="117"/>
      <c r="W135" s="33"/>
      <c r="AA135" s="33"/>
      <c r="AB135" s="33"/>
      <c r="AC135" s="33"/>
      <c r="AD135" s="33"/>
      <c r="AE135" s="33"/>
      <c r="AF135" s="33"/>
      <c r="AG135" s="33"/>
      <c r="AI135" s="117"/>
      <c r="AJ135" s="33"/>
    </row>
    <row r="136" spans="10:36" ht="12.75">
      <c r="J136" s="4"/>
      <c r="L136" s="7"/>
      <c r="M136" s="33"/>
      <c r="N136" s="33"/>
      <c r="O136" s="33"/>
      <c r="P136" s="33"/>
      <c r="Q136" s="33"/>
      <c r="R136" s="33"/>
      <c r="S136" s="33"/>
      <c r="T136" s="33"/>
      <c r="V136" s="117"/>
      <c r="W136" s="33"/>
      <c r="AA136" s="33"/>
      <c r="AB136" s="33"/>
      <c r="AC136" s="33"/>
      <c r="AD136" s="33"/>
      <c r="AE136" s="33"/>
      <c r="AF136" s="33"/>
      <c r="AG136" s="33"/>
      <c r="AI136" s="117"/>
      <c r="AJ136" s="33"/>
    </row>
    <row r="137" spans="10:36" ht="12.75">
      <c r="J137" s="4"/>
      <c r="L137" s="7"/>
      <c r="M137" s="33"/>
      <c r="N137" s="33"/>
      <c r="O137" s="33"/>
      <c r="P137" s="33"/>
      <c r="Q137" s="33"/>
      <c r="R137" s="33"/>
      <c r="S137" s="33"/>
      <c r="T137" s="33"/>
      <c r="V137" s="117"/>
      <c r="W137" s="33"/>
      <c r="AA137" s="33"/>
      <c r="AB137" s="33"/>
      <c r="AC137" s="33"/>
      <c r="AD137" s="33"/>
      <c r="AE137" s="33"/>
      <c r="AF137" s="33"/>
      <c r="AG137" s="33"/>
      <c r="AI137" s="117"/>
      <c r="AJ137" s="33"/>
    </row>
    <row r="138" spans="10:36" ht="12.75">
      <c r="J138" s="4"/>
      <c r="L138" s="7"/>
      <c r="M138" s="33"/>
      <c r="O138" s="33"/>
      <c r="P138" s="33"/>
      <c r="Q138" s="33"/>
      <c r="R138" s="33"/>
      <c r="S138" s="33"/>
      <c r="T138" s="33"/>
      <c r="V138" s="117"/>
      <c r="W138" s="33"/>
      <c r="AA138" s="33"/>
      <c r="AB138" s="33"/>
      <c r="AC138" s="33"/>
      <c r="AD138" s="33"/>
      <c r="AE138" s="33"/>
      <c r="AF138" s="33"/>
      <c r="AG138" s="33"/>
      <c r="AI138" s="117"/>
      <c r="AJ138" s="33"/>
    </row>
    <row r="139" spans="10:36" ht="12.75">
      <c r="J139" s="4"/>
      <c r="L139" s="7"/>
      <c r="M139" s="33"/>
      <c r="O139" s="33"/>
      <c r="P139" s="33"/>
      <c r="Q139" s="33"/>
      <c r="R139" s="33"/>
      <c r="S139" s="33"/>
      <c r="T139" s="33"/>
      <c r="V139" s="117"/>
      <c r="W139" s="33"/>
      <c r="AB139" s="33"/>
      <c r="AC139" s="33"/>
      <c r="AD139" s="33"/>
      <c r="AE139" s="33"/>
      <c r="AF139" s="33"/>
      <c r="AG139" s="33"/>
      <c r="AI139" s="117"/>
      <c r="AJ139" s="33"/>
    </row>
    <row r="140" spans="10:36" ht="12.75">
      <c r="J140" s="4"/>
      <c r="L140" s="7"/>
      <c r="M140" s="33"/>
      <c r="N140" s="254"/>
      <c r="O140" s="213"/>
      <c r="P140" s="213"/>
      <c r="Q140" s="213"/>
      <c r="R140" s="213"/>
      <c r="S140" s="213"/>
      <c r="T140" s="213"/>
      <c r="U140" s="259"/>
      <c r="V140" s="117"/>
      <c r="W140" s="33"/>
      <c r="AB140" s="33"/>
      <c r="AC140" s="33"/>
      <c r="AD140" s="33"/>
      <c r="AE140" s="33"/>
      <c r="AF140" s="33"/>
      <c r="AG140" s="33"/>
      <c r="AI140" s="117"/>
      <c r="AJ140" s="33"/>
    </row>
    <row r="141" spans="10:36" ht="12.75">
      <c r="J141" s="4"/>
      <c r="L141" s="7"/>
      <c r="M141" s="33"/>
      <c r="N141" s="71"/>
      <c r="O141" s="71"/>
      <c r="P141" s="71"/>
      <c r="Q141" s="71"/>
      <c r="R141" s="71"/>
      <c r="S141" s="71"/>
      <c r="T141" s="71"/>
      <c r="U141" s="71"/>
      <c r="V141" s="71"/>
      <c r="W141" s="198"/>
      <c r="AA141" s="254"/>
      <c r="AB141" s="213"/>
      <c r="AC141" s="213"/>
      <c r="AD141" s="213"/>
      <c r="AE141" s="213"/>
      <c r="AF141" s="213"/>
      <c r="AG141" s="213"/>
      <c r="AH141" s="259"/>
      <c r="AI141" s="117"/>
      <c r="AJ141" s="33"/>
    </row>
    <row r="142" spans="10:36" ht="12.75">
      <c r="J142" s="4"/>
      <c r="L142" s="7"/>
      <c r="M142" s="43"/>
      <c r="V142" s="33"/>
      <c r="AA142" s="71"/>
      <c r="AB142" s="71"/>
      <c r="AC142" s="71"/>
      <c r="AD142" s="71"/>
      <c r="AE142" s="71"/>
      <c r="AF142" s="71"/>
      <c r="AG142" s="71"/>
      <c r="AH142" s="71"/>
      <c r="AI142" s="71"/>
      <c r="AJ142" s="198"/>
    </row>
    <row r="143" spans="10:35" ht="12.75">
      <c r="J143" s="4"/>
      <c r="L143" s="7"/>
      <c r="V143" s="33"/>
      <c r="AI143" s="33"/>
    </row>
    <row r="144" spans="10:35" ht="12.75">
      <c r="J144" s="4"/>
      <c r="L144" s="7"/>
      <c r="V144" s="33"/>
      <c r="AI144" s="33"/>
    </row>
    <row r="145" spans="10:35" ht="12.75">
      <c r="J145" s="4"/>
      <c r="L145" s="7"/>
      <c r="M145" s="33"/>
      <c r="V145" s="33"/>
      <c r="AI145" s="33"/>
    </row>
    <row r="146" spans="10:35" ht="12.75">
      <c r="J146" s="4"/>
      <c r="L146" s="7"/>
      <c r="M146" s="33"/>
      <c r="V146" s="33"/>
      <c r="AI146" s="33"/>
    </row>
    <row r="147" spans="10:35" ht="12.75">
      <c r="J147" s="4"/>
      <c r="L147" s="7"/>
      <c r="M147" s="33"/>
      <c r="V147" s="33"/>
      <c r="AI147" s="33"/>
    </row>
    <row r="148" spans="10:35" ht="12.75">
      <c r="J148" s="4"/>
      <c r="L148" s="7"/>
      <c r="M148" s="33"/>
      <c r="V148" s="33"/>
      <c r="AI148" s="33"/>
    </row>
    <row r="149" spans="10:35" ht="12.75">
      <c r="J149" s="4"/>
      <c r="L149" s="7"/>
      <c r="M149" s="33"/>
      <c r="V149" s="33"/>
      <c r="AI149" s="33"/>
    </row>
    <row r="150" spans="10:35" ht="12.75">
      <c r="J150" s="4"/>
      <c r="L150" s="7"/>
      <c r="M150" s="33"/>
      <c r="V150" s="33"/>
      <c r="AI150" s="33"/>
    </row>
    <row r="151" spans="10:35" ht="12.75">
      <c r="J151" s="4"/>
      <c r="L151" s="7"/>
      <c r="M151" s="33"/>
      <c r="V151" s="33"/>
      <c r="AI151" s="33"/>
    </row>
    <row r="152" spans="10:35" ht="12.75">
      <c r="J152" s="4"/>
      <c r="L152" s="7"/>
      <c r="M152" s="33"/>
      <c r="V152" s="33"/>
      <c r="AI152" s="33"/>
    </row>
    <row r="153" spans="10:35" ht="12.75">
      <c r="J153" s="4"/>
      <c r="L153" s="7"/>
      <c r="M153" s="33"/>
      <c r="V153" s="33"/>
      <c r="AI153" s="33"/>
    </row>
    <row r="154" spans="10:35" ht="12.75">
      <c r="J154" s="4"/>
      <c r="L154" s="7"/>
      <c r="M154" s="33"/>
      <c r="V154" s="33"/>
      <c r="AI154" s="33"/>
    </row>
    <row r="155" spans="10:35" ht="12.75">
      <c r="J155" s="4"/>
      <c r="L155" s="7"/>
      <c r="M155" s="33"/>
      <c r="V155" s="33"/>
      <c r="AI155" s="33"/>
    </row>
    <row r="156" spans="10:35" ht="12.75">
      <c r="J156" s="4"/>
      <c r="L156" s="7"/>
      <c r="M156" s="33"/>
      <c r="V156" s="33"/>
      <c r="AI156" s="33"/>
    </row>
    <row r="157" spans="10:35" ht="12.75">
      <c r="J157" s="4"/>
      <c r="L157" s="7"/>
      <c r="M157" s="33"/>
      <c r="V157" s="33"/>
      <c r="AI157" s="33"/>
    </row>
    <row r="158" spans="12:35" ht="12.75">
      <c r="L158" s="7"/>
      <c r="M158" s="33"/>
      <c r="V158" s="33"/>
      <c r="AI158" s="33"/>
    </row>
    <row r="159" spans="12:35" ht="12.75">
      <c r="L159" s="7"/>
      <c r="M159" s="33"/>
      <c r="V159" s="33"/>
      <c r="AI159" s="33"/>
    </row>
    <row r="160" spans="12:35" ht="12.75">
      <c r="L160" s="7"/>
      <c r="M160" s="33"/>
      <c r="V160" s="33"/>
      <c r="AI160" s="33"/>
    </row>
    <row r="161" spans="12:35" ht="12.75">
      <c r="L161" s="7"/>
      <c r="M161" s="33"/>
      <c r="V161" s="33"/>
      <c r="AI161" s="33"/>
    </row>
    <row r="162" spans="12:35" ht="12.75">
      <c r="L162" s="7"/>
      <c r="M162" s="33"/>
      <c r="V162" s="33"/>
      <c r="AI162" s="33"/>
    </row>
    <row r="163" spans="12:35" ht="12.75">
      <c r="L163" s="7"/>
      <c r="M163" s="33"/>
      <c r="V163" s="33"/>
      <c r="AI163" s="33"/>
    </row>
    <row r="164" spans="12:35" ht="12.75">
      <c r="L164" s="7"/>
      <c r="M164" s="33"/>
      <c r="V164" s="33"/>
      <c r="AI164" s="33"/>
    </row>
    <row r="165" spans="12:35" ht="12.75">
      <c r="L165" s="7"/>
      <c r="M165" s="33"/>
      <c r="V165" s="33"/>
      <c r="AI165" s="33"/>
    </row>
    <row r="166" spans="12:35" ht="12.75">
      <c r="L166" s="7"/>
      <c r="M166" s="33"/>
      <c r="V166" s="33"/>
      <c r="AI166" s="33"/>
    </row>
    <row r="167" spans="12:35" ht="12.75">
      <c r="L167" s="7"/>
      <c r="M167" s="33"/>
      <c r="AI167" s="33"/>
    </row>
    <row r="168" spans="12:13" ht="12.75">
      <c r="L168" s="7"/>
      <c r="M168" s="33"/>
    </row>
    <row r="169" spans="12:13" ht="12.75">
      <c r="L169" s="7"/>
      <c r="M169" s="33"/>
    </row>
    <row r="170" spans="12:13" ht="12.75">
      <c r="L170" s="7"/>
      <c r="M170" s="33"/>
    </row>
    <row r="171" spans="12:13" ht="12.75">
      <c r="L171" s="7"/>
      <c r="M171" s="33"/>
    </row>
    <row r="172" spans="12:13" ht="12.75">
      <c r="L172" s="7"/>
      <c r="M172" s="33"/>
    </row>
    <row r="173" spans="12:13" ht="12.75">
      <c r="L173" s="7"/>
      <c r="M173" s="33"/>
    </row>
    <row r="174" spans="12:13" ht="12.75">
      <c r="L174" s="7"/>
      <c r="M174" s="33"/>
    </row>
    <row r="175" spans="12:13" ht="12.75">
      <c r="L175" s="7"/>
      <c r="M175" s="33"/>
    </row>
    <row r="176" spans="12:13" ht="12.75">
      <c r="L176" s="7"/>
      <c r="M176" s="33"/>
    </row>
    <row r="177" spans="12:13" ht="12.75">
      <c r="L177" s="7"/>
      <c r="M177" s="33"/>
    </row>
    <row r="178" spans="12:13" ht="12.75">
      <c r="L178" s="7"/>
      <c r="M178" s="33"/>
    </row>
    <row r="179" spans="12:13" ht="12.75">
      <c r="L179" s="7"/>
      <c r="M179" s="33"/>
    </row>
    <row r="180" spans="12:13" ht="12.75">
      <c r="L180" s="7"/>
      <c r="M180" s="33"/>
    </row>
    <row r="181" spans="12:13" ht="12.75">
      <c r="L181" s="7"/>
      <c r="M181" s="33"/>
    </row>
    <row r="182" spans="12:13" ht="12.75">
      <c r="L182" s="7"/>
      <c r="M182" s="33"/>
    </row>
    <row r="183" spans="12:13" ht="12.75">
      <c r="L183" s="7"/>
      <c r="M183" s="33"/>
    </row>
    <row r="184" spans="12:13" ht="12.75">
      <c r="L184" s="7"/>
      <c r="M184" s="33"/>
    </row>
    <row r="185" spans="12:13" ht="12.75">
      <c r="L185" s="7"/>
      <c r="M185" s="33"/>
    </row>
    <row r="186" spans="12:13" ht="12.75">
      <c r="L186" s="7"/>
      <c r="M186" s="33"/>
    </row>
    <row r="187" spans="12:13" ht="12.75">
      <c r="L187" s="7"/>
      <c r="M187" s="33"/>
    </row>
    <row r="188" spans="12:13" ht="12.75">
      <c r="L188" s="7"/>
      <c r="M188" s="33"/>
    </row>
    <row r="189" spans="12:13" ht="12.75">
      <c r="L189" s="7"/>
      <c r="M189" s="33"/>
    </row>
    <row r="190" spans="12:13" ht="12.75">
      <c r="L190" s="7"/>
      <c r="M190" s="33"/>
    </row>
    <row r="191" spans="12:13" ht="12.75">
      <c r="L191" s="7"/>
      <c r="M191" s="33"/>
    </row>
    <row r="192" spans="12:13" ht="12.75">
      <c r="L192" s="7"/>
      <c r="M192" s="33"/>
    </row>
    <row r="193" spans="12:13" ht="12.75">
      <c r="L193" s="7"/>
      <c r="M193" s="43"/>
    </row>
    <row r="194" ht="12.75">
      <c r="L194" s="7"/>
    </row>
    <row r="195" ht="12.75">
      <c r="L195" s="7"/>
    </row>
    <row r="196" ht="12.75">
      <c r="L196" s="7"/>
    </row>
    <row r="197" spans="12:13" ht="12.75">
      <c r="L197" s="7"/>
      <c r="M197" s="33"/>
    </row>
    <row r="198" spans="12:13" ht="12.75">
      <c r="L198" s="7"/>
      <c r="M198" s="33"/>
    </row>
    <row r="199" spans="12:13" ht="12.75">
      <c r="L199" s="7"/>
      <c r="M199" s="33"/>
    </row>
    <row r="200" spans="12:13" ht="12.75">
      <c r="L200" s="7"/>
      <c r="M200" s="33"/>
    </row>
    <row r="201" spans="12:13" ht="12.75">
      <c r="L201" s="7"/>
      <c r="M201" s="33"/>
    </row>
    <row r="202" spans="12:13" ht="12.75">
      <c r="L202" s="7"/>
      <c r="M202" s="33"/>
    </row>
    <row r="203" spans="12:13" ht="12.75">
      <c r="L203" s="7"/>
      <c r="M203" s="33"/>
    </row>
    <row r="204" spans="12:13" ht="12.75">
      <c r="L204" s="7"/>
      <c r="M204" s="33"/>
    </row>
    <row r="205" spans="12:13" ht="12.75">
      <c r="L205" s="7"/>
      <c r="M205" s="33"/>
    </row>
    <row r="206" spans="12:13" ht="12.75">
      <c r="L206" s="7"/>
      <c r="M206" s="33"/>
    </row>
    <row r="207" spans="12:13" ht="12.75">
      <c r="L207" s="7"/>
      <c r="M207" s="33"/>
    </row>
    <row r="208" spans="12:13" ht="12.75">
      <c r="L208" s="7"/>
      <c r="M208" s="33"/>
    </row>
    <row r="209" spans="12:13" ht="12.75">
      <c r="L209" s="7"/>
      <c r="M209" s="33"/>
    </row>
    <row r="210" spans="12:13" ht="12.75">
      <c r="L210" s="7"/>
      <c r="M210" s="33"/>
    </row>
    <row r="211" spans="12:13" ht="12.75">
      <c r="L211" s="7"/>
      <c r="M211" s="33"/>
    </row>
    <row r="212" spans="12:13" ht="12.75">
      <c r="L212" s="7"/>
      <c r="M212" s="33"/>
    </row>
    <row r="213" spans="12:13" ht="12.75">
      <c r="L213" s="7"/>
      <c r="M213" s="33"/>
    </row>
    <row r="214" spans="12:13" ht="12.75">
      <c r="L214" s="7"/>
      <c r="M214" s="33"/>
    </row>
    <row r="215" spans="12:13" ht="12.75">
      <c r="L215" s="7"/>
      <c r="M215" s="33"/>
    </row>
    <row r="216" spans="12:13" ht="12.75">
      <c r="L216" s="7"/>
      <c r="M216" s="33"/>
    </row>
    <row r="217" spans="12:13" ht="12.75">
      <c r="L217" s="7"/>
      <c r="M217" s="33"/>
    </row>
    <row r="218" spans="12:13" ht="12.75">
      <c r="L218" s="7"/>
      <c r="M218" s="33"/>
    </row>
    <row r="219" spans="12:13" ht="12.75">
      <c r="L219" s="7"/>
      <c r="M219" s="33"/>
    </row>
    <row r="220" spans="12:13" ht="12.75">
      <c r="L220" s="7"/>
      <c r="M220" s="33"/>
    </row>
    <row r="221" spans="12:13" ht="12.75">
      <c r="L221" s="7"/>
      <c r="M221" s="33"/>
    </row>
    <row r="222" spans="12:13" ht="12.75">
      <c r="L222" s="7"/>
      <c r="M222" s="33"/>
    </row>
    <row r="223" spans="12:13" ht="12.75">
      <c r="L223" s="7"/>
      <c r="M223" s="33"/>
    </row>
    <row r="224" spans="12:13" ht="12.75">
      <c r="L224" s="7"/>
      <c r="M224" s="33"/>
    </row>
    <row r="225" spans="12:13" ht="12.75">
      <c r="L225" s="7"/>
      <c r="M225" s="33"/>
    </row>
    <row r="226" spans="12:13" ht="12.75">
      <c r="L226" s="7"/>
      <c r="M226" s="33"/>
    </row>
    <row r="227" spans="12:13" ht="12.75">
      <c r="L227" s="7"/>
      <c r="M227" s="33"/>
    </row>
    <row r="228" spans="12:13" ht="12.75">
      <c r="L228" s="7"/>
      <c r="M228" s="33"/>
    </row>
    <row r="229" spans="12:13" ht="12.75">
      <c r="L229" s="7"/>
      <c r="M229" s="33"/>
    </row>
    <row r="230" spans="12:13" ht="12.75">
      <c r="L230" s="7"/>
      <c r="M230" s="71"/>
    </row>
    <row r="231" spans="12:13" ht="12.75">
      <c r="L231" s="7"/>
      <c r="M231" s="33"/>
    </row>
    <row r="232" spans="12:13" ht="12.75">
      <c r="L232" s="7"/>
      <c r="M232" s="33"/>
    </row>
    <row r="233" spans="12:13" ht="12.75">
      <c r="L233" s="7"/>
      <c r="M233" s="33"/>
    </row>
    <row r="234" spans="12:13" ht="12.75">
      <c r="L234" s="7"/>
      <c r="M234" s="33"/>
    </row>
    <row r="235" spans="12:13" ht="12.75">
      <c r="L235" s="7"/>
      <c r="M235" s="33"/>
    </row>
    <row r="236" spans="12:13" ht="12.75">
      <c r="L236" s="7"/>
      <c r="M236" s="33"/>
    </row>
    <row r="237" spans="12:13" ht="12.75">
      <c r="L237" s="7"/>
      <c r="M237" s="33"/>
    </row>
    <row r="238" spans="12:13" ht="12.75">
      <c r="L238" s="7"/>
      <c r="M238" s="33"/>
    </row>
    <row r="239" spans="12:13" ht="12.75">
      <c r="L239" s="7"/>
      <c r="M239" s="33"/>
    </row>
    <row r="240" spans="12:13" ht="12.75">
      <c r="L240" s="7"/>
      <c r="M240" s="33"/>
    </row>
    <row r="241" spans="12:13" ht="12.75">
      <c r="L241" s="7"/>
      <c r="M241" s="33"/>
    </row>
    <row r="242" spans="12:13" ht="12.75">
      <c r="L242" s="7"/>
      <c r="M242" s="33"/>
    </row>
    <row r="243" spans="12:13" ht="12.75">
      <c r="L243" s="7"/>
      <c r="M243" s="33"/>
    </row>
    <row r="244" spans="12:13" ht="12.75">
      <c r="L244" s="7"/>
      <c r="M244" s="33"/>
    </row>
    <row r="245" spans="12:13" ht="12.75">
      <c r="L245" s="7"/>
      <c r="M245" s="33"/>
    </row>
    <row r="246" spans="12:13" ht="12.75">
      <c r="L246" s="7"/>
      <c r="M246" s="33"/>
    </row>
    <row r="247" spans="12:13" ht="12.75">
      <c r="L247" s="7"/>
      <c r="M247" s="33"/>
    </row>
    <row r="248" spans="12:13" ht="12.75">
      <c r="L248" s="7"/>
      <c r="M248" s="33"/>
    </row>
    <row r="249" spans="12:13" ht="12.75">
      <c r="L249" s="7"/>
      <c r="M249" s="33"/>
    </row>
    <row r="250" spans="12:13" ht="12.75">
      <c r="L250" s="7"/>
      <c r="M250" s="33"/>
    </row>
    <row r="251" spans="12:13" ht="12.75">
      <c r="L251" s="7"/>
      <c r="M251" s="33"/>
    </row>
    <row r="252" spans="12:13" ht="12.75">
      <c r="L252" s="7"/>
      <c r="M252" s="33"/>
    </row>
    <row r="253" spans="12:13" ht="12.75">
      <c r="L253" s="7"/>
      <c r="M253" s="33"/>
    </row>
    <row r="254" spans="12:13" ht="12.75">
      <c r="L254" s="7"/>
      <c r="M254" s="33"/>
    </row>
    <row r="255" spans="12:13" ht="12.75">
      <c r="L255" s="7"/>
      <c r="M255" s="33"/>
    </row>
    <row r="256" spans="12:13" ht="12.75">
      <c r="L256" s="7"/>
      <c r="M256" s="33"/>
    </row>
    <row r="257" spans="12:13" ht="12.75">
      <c r="L257" s="7"/>
      <c r="M257" s="33"/>
    </row>
    <row r="258" spans="12:13" ht="12.75">
      <c r="L258" s="7"/>
      <c r="M258" s="33"/>
    </row>
    <row r="259" spans="12:13" ht="12.75">
      <c r="L259" s="7"/>
      <c r="M259" s="33"/>
    </row>
    <row r="260" spans="12:13" ht="12.75">
      <c r="L260" s="7"/>
      <c r="M260" s="33"/>
    </row>
    <row r="261" spans="12:13" ht="12.75">
      <c r="L261" s="7"/>
      <c r="M261" s="33"/>
    </row>
    <row r="262" spans="12:13" ht="12.75">
      <c r="L262" s="7"/>
      <c r="M262" s="33"/>
    </row>
    <row r="263" spans="12:13" ht="12.75">
      <c r="L263" s="7"/>
      <c r="M263" s="33"/>
    </row>
    <row r="264" spans="12:13" ht="12.75">
      <c r="L264" s="7"/>
      <c r="M264" s="33"/>
    </row>
    <row r="265" spans="12:13" ht="12.75">
      <c r="L265" s="7"/>
      <c r="M265" s="33"/>
    </row>
    <row r="266" spans="12:13" ht="12.75">
      <c r="L266" s="7"/>
      <c r="M266" s="33"/>
    </row>
    <row r="267" spans="12:13" ht="12.75">
      <c r="L267" s="7"/>
      <c r="M267" s="33"/>
    </row>
    <row r="268" spans="12:13" ht="12.75">
      <c r="L268" s="7"/>
      <c r="M268" s="33"/>
    </row>
    <row r="269" spans="12:13" ht="12.75">
      <c r="L269" s="7"/>
      <c r="M269" s="33"/>
    </row>
    <row r="270" spans="12:13" ht="12.75">
      <c r="L270" s="7"/>
      <c r="M270" s="33"/>
    </row>
    <row r="271" spans="12:13" ht="12.75">
      <c r="L271" s="7"/>
      <c r="M271" s="33"/>
    </row>
    <row r="272" spans="12:13" ht="12.75">
      <c r="L272" s="7"/>
      <c r="M272" s="33"/>
    </row>
    <row r="273" spans="12:13" ht="12.75">
      <c r="L273" s="7"/>
      <c r="M273" s="33"/>
    </row>
    <row r="274" spans="12:13" ht="12.75">
      <c r="L274" s="7"/>
      <c r="M274" s="33"/>
    </row>
    <row r="275" spans="12:13" ht="12.75">
      <c r="L275" s="7"/>
      <c r="M275" s="33"/>
    </row>
    <row r="276" ht="12.75">
      <c r="L276" s="7"/>
    </row>
    <row r="277" ht="12.75">
      <c r="L277" s="7"/>
    </row>
    <row r="278" ht="12.75">
      <c r="L278" s="7"/>
    </row>
    <row r="279" ht="12.75">
      <c r="L279" s="7"/>
    </row>
    <row r="280" ht="12.75">
      <c r="L280" s="7"/>
    </row>
    <row r="281" ht="12.75">
      <c r="L281" s="7"/>
    </row>
    <row r="282" ht="12.75">
      <c r="L282" s="7"/>
    </row>
    <row r="283" ht="12.75">
      <c r="L283" s="7"/>
    </row>
    <row r="284" ht="12.75">
      <c r="L284" s="7"/>
    </row>
    <row r="285" ht="12.75">
      <c r="L285" s="7"/>
    </row>
    <row r="286" ht="12.75">
      <c r="L286" s="7"/>
    </row>
    <row r="287" ht="12.75">
      <c r="L287" s="7"/>
    </row>
    <row r="288" ht="12.75">
      <c r="L288" s="7"/>
    </row>
    <row r="289" ht="12.75">
      <c r="L289" s="7"/>
    </row>
    <row r="290" ht="12.75">
      <c r="L290" s="7"/>
    </row>
    <row r="291" ht="12.75">
      <c r="L291" s="7"/>
    </row>
    <row r="292" ht="12.75">
      <c r="L292" s="7"/>
    </row>
    <row r="293" ht="12.75">
      <c r="L293" s="7"/>
    </row>
    <row r="294" ht="12.75">
      <c r="L294" s="7"/>
    </row>
    <row r="295" ht="12.75">
      <c r="L295" s="7"/>
    </row>
    <row r="296" ht="12.75">
      <c r="L296" s="7"/>
    </row>
    <row r="297" ht="12.75">
      <c r="L297" s="7"/>
    </row>
    <row r="298" ht="12.75">
      <c r="L298" s="7"/>
    </row>
    <row r="299" ht="12.75">
      <c r="L299" s="7"/>
    </row>
    <row r="300" ht="12.75">
      <c r="L300" s="7"/>
    </row>
    <row r="301" ht="12.75">
      <c r="L301" s="7"/>
    </row>
    <row r="302" ht="12.75">
      <c r="L302" s="7"/>
    </row>
    <row r="303" ht="12.75">
      <c r="L303" s="7"/>
    </row>
    <row r="304" ht="12.75">
      <c r="L304" s="7"/>
    </row>
    <row r="305" ht="12.75">
      <c r="L305" s="7"/>
    </row>
    <row r="306" ht="12.75">
      <c r="L306" s="7"/>
    </row>
    <row r="307" ht="12.75">
      <c r="L307" s="7"/>
    </row>
    <row r="308" ht="12.75">
      <c r="L308" s="7"/>
    </row>
    <row r="309" ht="12.75">
      <c r="L309" s="7"/>
    </row>
    <row r="310" ht="12.75">
      <c r="L310" s="7"/>
    </row>
    <row r="311" ht="12.75">
      <c r="L311" s="7"/>
    </row>
    <row r="312" ht="12.75">
      <c r="L312" s="7"/>
    </row>
    <row r="313" ht="12.75">
      <c r="L313" s="7"/>
    </row>
    <row r="314" ht="12.75">
      <c r="L314" s="7"/>
    </row>
    <row r="315" ht="12.75">
      <c r="L315" s="7"/>
    </row>
    <row r="316" ht="12.75">
      <c r="L316" s="7"/>
    </row>
    <row r="317" ht="12.75">
      <c r="L317" s="7"/>
    </row>
    <row r="318" ht="12.75">
      <c r="L318" s="7"/>
    </row>
    <row r="319" ht="12.75">
      <c r="L319" s="7"/>
    </row>
    <row r="320" ht="12.75">
      <c r="L320" s="7"/>
    </row>
    <row r="321" ht="12.75">
      <c r="L321" s="7"/>
    </row>
    <row r="322" ht="12.75">
      <c r="L322" s="7"/>
    </row>
    <row r="323" ht="12.75">
      <c r="L323" s="7"/>
    </row>
    <row r="324" ht="12.75">
      <c r="L324" s="7"/>
    </row>
    <row r="325" ht="12.75">
      <c r="L325" s="7"/>
    </row>
    <row r="326" ht="12.75">
      <c r="L326" s="7"/>
    </row>
    <row r="327" ht="12.75">
      <c r="L327" s="7"/>
    </row>
    <row r="328" ht="12.75">
      <c r="L328" s="7"/>
    </row>
    <row r="329" ht="12.75">
      <c r="L329" s="7"/>
    </row>
    <row r="330" ht="12.75">
      <c r="L330" s="7"/>
    </row>
    <row r="331" ht="12.75">
      <c r="L331" s="7"/>
    </row>
    <row r="332" ht="12.75">
      <c r="L332" s="7"/>
    </row>
    <row r="333" ht="12.75">
      <c r="L333" s="7"/>
    </row>
    <row r="334" ht="12.75">
      <c r="L334" s="7"/>
    </row>
    <row r="335" ht="12.75">
      <c r="L335" s="7"/>
    </row>
    <row r="336" ht="12.75">
      <c r="L336" s="7"/>
    </row>
    <row r="337" ht="12.75">
      <c r="L337" s="7"/>
    </row>
    <row r="338" ht="12.75">
      <c r="L338" s="7"/>
    </row>
    <row r="339" ht="12.75">
      <c r="L339" s="7"/>
    </row>
    <row r="340" ht="12.75">
      <c r="L340" s="7"/>
    </row>
    <row r="341" ht="12.75">
      <c r="L341" s="7"/>
    </row>
    <row r="342" ht="12.75">
      <c r="L342" s="7"/>
    </row>
    <row r="343" ht="12.75">
      <c r="L343" s="7"/>
    </row>
    <row r="344" ht="12.75">
      <c r="L344" s="7"/>
    </row>
    <row r="345" ht="12.75">
      <c r="L345" s="7"/>
    </row>
    <row r="346" ht="12.75">
      <c r="L346" s="7"/>
    </row>
    <row r="347" ht="12.75">
      <c r="L347" s="7"/>
    </row>
    <row r="348" ht="12.75">
      <c r="L348" s="7"/>
    </row>
    <row r="349" ht="12.75">
      <c r="L349" s="7"/>
    </row>
    <row r="350" ht="12.75">
      <c r="L350" s="7"/>
    </row>
    <row r="351" ht="12.75">
      <c r="L351" s="7"/>
    </row>
    <row r="352" ht="12.75">
      <c r="L352" s="7"/>
    </row>
    <row r="353" ht="12.75">
      <c r="L353" s="7"/>
    </row>
    <row r="354" ht="12.75">
      <c r="L354" s="7"/>
    </row>
    <row r="355" ht="12.75">
      <c r="L355" s="7"/>
    </row>
    <row r="356" ht="12.75">
      <c r="L356" s="7"/>
    </row>
    <row r="357" ht="12.75">
      <c r="L357" s="7"/>
    </row>
    <row r="358" ht="12.75">
      <c r="L358" s="7"/>
    </row>
    <row r="359" ht="12.75">
      <c r="L359" s="7"/>
    </row>
    <row r="360" ht="12.75">
      <c r="L360" s="7"/>
    </row>
    <row r="361" ht="12.75">
      <c r="L361" s="7"/>
    </row>
    <row r="362" ht="12.75">
      <c r="L362" s="7"/>
    </row>
    <row r="363" ht="12.75">
      <c r="L363" s="7"/>
    </row>
    <row r="364" ht="12.75">
      <c r="L364" s="7"/>
    </row>
    <row r="365" ht="12.75">
      <c r="L365" s="7"/>
    </row>
    <row r="366" ht="12.75">
      <c r="L366" s="7"/>
    </row>
    <row r="367" ht="12.75">
      <c r="L367" s="7"/>
    </row>
    <row r="368" ht="12.75">
      <c r="L368" s="7"/>
    </row>
    <row r="369" ht="12.75">
      <c r="L369" s="7"/>
    </row>
    <row r="370" ht="12.75">
      <c r="L370" s="7"/>
    </row>
    <row r="371" ht="12.75">
      <c r="L371" s="7"/>
    </row>
    <row r="372" ht="12.75">
      <c r="L372" s="7"/>
    </row>
    <row r="373" ht="12.75">
      <c r="L373" s="7"/>
    </row>
    <row r="374" ht="12.75">
      <c r="L374" s="7"/>
    </row>
    <row r="375" ht="12.75">
      <c r="L375" s="7"/>
    </row>
    <row r="376" ht="12.75">
      <c r="L376" s="7"/>
    </row>
    <row r="377" ht="12.75">
      <c r="L377" s="7"/>
    </row>
    <row r="378" ht="12.75">
      <c r="L378" s="7"/>
    </row>
    <row r="379" ht="12.75">
      <c r="L379" s="7"/>
    </row>
    <row r="380" ht="12.75">
      <c r="L380" s="7"/>
    </row>
    <row r="381" ht="12.75">
      <c r="L381" s="7"/>
    </row>
    <row r="382" ht="12.75">
      <c r="L382" s="7"/>
    </row>
    <row r="383" ht="12.75">
      <c r="L383" s="7"/>
    </row>
    <row r="384" ht="12.75">
      <c r="L384" s="7"/>
    </row>
    <row r="385" ht="12.75">
      <c r="L385" s="7"/>
    </row>
    <row r="386" ht="12.75">
      <c r="L386" s="7"/>
    </row>
    <row r="387" ht="12.75">
      <c r="L387" s="7"/>
    </row>
    <row r="388" ht="12.75">
      <c r="L388" s="7"/>
    </row>
    <row r="389" ht="12.75">
      <c r="L389" s="7"/>
    </row>
    <row r="390" ht="12.75">
      <c r="L390" s="7"/>
    </row>
    <row r="4658" ht="12.75">
      <c r="K4658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426"/>
  <sheetViews>
    <sheetView zoomScale="115" zoomScaleNormal="115" zoomScaleSheetLayoutView="130" zoomScalePageLayoutView="0" workbookViewId="0" topLeftCell="A1">
      <selection activeCell="B1" sqref="B1"/>
    </sheetView>
  </sheetViews>
  <sheetFormatPr defaultColWidth="9.00390625" defaultRowHeight="12.75"/>
  <cols>
    <col min="1" max="1" width="4.375" style="3" customWidth="1"/>
    <col min="2" max="2" width="6.875" style="3" customWidth="1"/>
    <col min="3" max="3" width="9.00390625" style="3" customWidth="1"/>
    <col min="4" max="4" width="9.375" style="3" customWidth="1"/>
    <col min="5" max="5" width="9.00390625" style="3" customWidth="1"/>
    <col min="6" max="6" width="7.875" style="3" customWidth="1"/>
    <col min="7" max="7" width="9.00390625" style="3" customWidth="1"/>
    <col min="8" max="8" width="6.00390625" style="3" customWidth="1"/>
    <col min="9" max="9" width="6.375" style="3" customWidth="1"/>
    <col min="10" max="10" width="10.875" style="3" customWidth="1"/>
    <col min="11" max="12" width="9.00390625" style="3" customWidth="1"/>
    <col min="13" max="13" width="9.00390625" style="34" customWidth="1"/>
    <col min="14" max="14" width="6.875" style="34" customWidth="1"/>
    <col min="15" max="15" width="9.00390625" style="34" customWidth="1"/>
    <col min="16" max="16" width="9.375" style="34" customWidth="1"/>
    <col min="17" max="17" width="9.00390625" style="34" customWidth="1"/>
    <col min="18" max="18" width="7.875" style="34" customWidth="1"/>
    <col min="19" max="19" width="9.00390625" style="34" customWidth="1"/>
    <col min="20" max="20" width="6.00390625" style="34" customWidth="1"/>
    <col min="21" max="21" width="6.375" style="34" customWidth="1"/>
    <col min="22" max="22" width="10.875" style="34" customWidth="1"/>
    <col min="23" max="26" width="9.00390625" style="34" customWidth="1"/>
    <col min="27" max="27" width="6.875" style="34" customWidth="1"/>
    <col min="28" max="28" width="9.00390625" style="34" customWidth="1"/>
    <col min="29" max="29" width="9.375" style="34" customWidth="1"/>
    <col min="30" max="30" width="9.00390625" style="34" customWidth="1"/>
    <col min="31" max="31" width="7.875" style="34" customWidth="1"/>
    <col min="32" max="32" width="9.00390625" style="34" customWidth="1"/>
    <col min="33" max="33" width="6.00390625" style="34" customWidth="1"/>
    <col min="34" max="34" width="6.375" style="34" customWidth="1"/>
    <col min="35" max="35" width="10.875" style="34" customWidth="1"/>
    <col min="36" max="36" width="9.00390625" style="34" customWidth="1"/>
    <col min="37" max="16384" width="9.00390625" style="3" customWidth="1"/>
  </cols>
  <sheetData>
    <row r="1" spans="1:36" ht="12.75">
      <c r="A1" s="4"/>
      <c r="B1" s="5" t="s">
        <v>184</v>
      </c>
      <c r="C1" s="5" t="s">
        <v>476</v>
      </c>
      <c r="D1" s="5"/>
      <c r="E1" s="4"/>
      <c r="F1" s="4"/>
      <c r="G1" s="4"/>
      <c r="H1" s="4"/>
      <c r="I1" s="4"/>
      <c r="J1" s="4"/>
      <c r="K1" s="4" t="s">
        <v>4</v>
      </c>
      <c r="L1" s="19"/>
      <c r="N1" s="71"/>
      <c r="O1" s="71"/>
      <c r="P1" s="71"/>
      <c r="Q1" s="33"/>
      <c r="R1" s="33"/>
      <c r="S1" s="33"/>
      <c r="T1" s="33"/>
      <c r="U1" s="33"/>
      <c r="V1" s="33"/>
      <c r="W1" s="33"/>
      <c r="AA1" s="71"/>
      <c r="AB1" s="71"/>
      <c r="AC1" s="71"/>
      <c r="AD1" s="33"/>
      <c r="AE1" s="33"/>
      <c r="AF1" s="33"/>
      <c r="AG1" s="33"/>
      <c r="AH1" s="33"/>
      <c r="AI1" s="33"/>
      <c r="AJ1" s="33"/>
    </row>
    <row r="2" spans="1:36" ht="12.75">
      <c r="A2" s="4"/>
      <c r="B2" s="5"/>
      <c r="C2" s="5"/>
      <c r="D2" s="5"/>
      <c r="E2" s="4"/>
      <c r="F2" s="4"/>
      <c r="G2" s="4"/>
      <c r="H2" s="4"/>
      <c r="I2" s="4"/>
      <c r="J2" s="4"/>
      <c r="K2" s="4" t="s">
        <v>5</v>
      </c>
      <c r="L2" s="4"/>
      <c r="N2" s="71"/>
      <c r="O2" s="71"/>
      <c r="P2" s="71"/>
      <c r="Q2" s="33"/>
      <c r="R2" s="33"/>
      <c r="S2" s="33"/>
      <c r="T2" s="33"/>
      <c r="U2" s="33"/>
      <c r="V2" s="33"/>
      <c r="W2" s="33"/>
      <c r="AA2" s="71"/>
      <c r="AB2" s="71"/>
      <c r="AC2" s="71"/>
      <c r="AD2" s="33"/>
      <c r="AE2" s="33"/>
      <c r="AF2" s="33"/>
      <c r="AG2" s="33"/>
      <c r="AH2" s="33"/>
      <c r="AI2" s="33"/>
      <c r="AJ2" s="33"/>
    </row>
    <row r="3" spans="1:36" ht="12.75">
      <c r="A3" s="4"/>
      <c r="B3" s="4"/>
      <c r="C3" s="48" t="s">
        <v>85</v>
      </c>
      <c r="D3" s="48"/>
      <c r="E3" s="26"/>
      <c r="F3" s="48"/>
      <c r="G3" s="48"/>
      <c r="H3" s="48"/>
      <c r="I3" s="48"/>
      <c r="J3" s="6"/>
      <c r="K3" s="8"/>
      <c r="L3" s="4"/>
      <c r="N3" s="33"/>
      <c r="O3" s="198"/>
      <c r="P3" s="198"/>
      <c r="Q3" s="72"/>
      <c r="R3" s="198"/>
      <c r="S3" s="198"/>
      <c r="T3" s="198"/>
      <c r="U3" s="198"/>
      <c r="V3" s="33"/>
      <c r="W3" s="198"/>
      <c r="AA3" s="33"/>
      <c r="AB3" s="198"/>
      <c r="AC3" s="198"/>
      <c r="AD3" s="72"/>
      <c r="AE3" s="198"/>
      <c r="AF3" s="198"/>
      <c r="AG3" s="198"/>
      <c r="AH3" s="198"/>
      <c r="AI3" s="33"/>
      <c r="AJ3" s="198"/>
    </row>
    <row r="4" spans="1:36" ht="12.75">
      <c r="A4" s="4"/>
      <c r="B4" s="4"/>
      <c r="C4" s="48" t="s">
        <v>86</v>
      </c>
      <c r="D4" s="48"/>
      <c r="E4" s="26"/>
      <c r="F4" s="48"/>
      <c r="G4" s="48"/>
      <c r="H4" s="48"/>
      <c r="I4" s="8"/>
      <c r="J4" s="6"/>
      <c r="K4" s="8"/>
      <c r="L4" s="4"/>
      <c r="N4" s="33"/>
      <c r="O4" s="198"/>
      <c r="P4" s="198"/>
      <c r="Q4" s="72"/>
      <c r="R4" s="198"/>
      <c r="S4" s="198"/>
      <c r="T4" s="198"/>
      <c r="U4" s="198"/>
      <c r="V4" s="33"/>
      <c r="W4" s="198"/>
      <c r="AA4" s="33"/>
      <c r="AB4" s="198"/>
      <c r="AC4" s="198"/>
      <c r="AD4" s="72"/>
      <c r="AE4" s="198"/>
      <c r="AF4" s="198"/>
      <c r="AG4" s="198"/>
      <c r="AH4" s="198"/>
      <c r="AI4" s="33"/>
      <c r="AJ4" s="198"/>
    </row>
    <row r="5" spans="1:36" ht="12.75">
      <c r="A5" s="4"/>
      <c r="B5" s="4"/>
      <c r="C5" s="48" t="s">
        <v>165</v>
      </c>
      <c r="D5" s="48"/>
      <c r="E5" s="26"/>
      <c r="F5" s="48"/>
      <c r="G5" s="48"/>
      <c r="H5" s="48"/>
      <c r="I5" s="8"/>
      <c r="J5" s="6"/>
      <c r="K5" s="8"/>
      <c r="L5" s="4"/>
      <c r="N5" s="33"/>
      <c r="O5" s="198"/>
      <c r="P5" s="198"/>
      <c r="Q5" s="72"/>
      <c r="R5" s="198"/>
      <c r="S5" s="198"/>
      <c r="T5" s="198"/>
      <c r="U5" s="198"/>
      <c r="V5" s="33"/>
      <c r="W5" s="198"/>
      <c r="AA5" s="33"/>
      <c r="AB5" s="198"/>
      <c r="AC5" s="198"/>
      <c r="AD5" s="72"/>
      <c r="AE5" s="198"/>
      <c r="AF5" s="198"/>
      <c r="AG5" s="198"/>
      <c r="AH5" s="198"/>
      <c r="AI5" s="33"/>
      <c r="AJ5" s="198"/>
    </row>
    <row r="6" spans="1:36" ht="12.75">
      <c r="A6" s="4"/>
      <c r="B6" s="4"/>
      <c r="C6" s="6" t="s">
        <v>166</v>
      </c>
      <c r="D6" s="6"/>
      <c r="E6" s="6"/>
      <c r="F6" s="6"/>
      <c r="G6" s="6"/>
      <c r="H6" s="6"/>
      <c r="I6" s="6"/>
      <c r="J6" s="6"/>
      <c r="K6" s="6"/>
      <c r="L6" s="6"/>
      <c r="M6" s="71"/>
      <c r="N6" s="33"/>
      <c r="O6" s="33"/>
      <c r="P6" s="33"/>
      <c r="Q6" s="33"/>
      <c r="R6" s="33"/>
      <c r="S6" s="33"/>
      <c r="T6" s="33"/>
      <c r="U6" s="33"/>
      <c r="V6" s="33"/>
      <c r="W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12.75">
      <c r="A7" s="4"/>
      <c r="B7" s="4"/>
      <c r="C7" s="36" t="s">
        <v>167</v>
      </c>
      <c r="D7" s="36"/>
      <c r="E7" s="27"/>
      <c r="F7" s="37"/>
      <c r="G7" s="36"/>
      <c r="H7" s="36"/>
      <c r="I7" s="36"/>
      <c r="J7" s="6"/>
      <c r="K7" s="8"/>
      <c r="L7" s="6"/>
      <c r="M7" s="33"/>
      <c r="N7" s="33"/>
      <c r="O7" s="187"/>
      <c r="P7" s="187"/>
      <c r="Q7" s="264"/>
      <c r="R7" s="239"/>
      <c r="S7" s="187"/>
      <c r="T7" s="187"/>
      <c r="U7" s="187"/>
      <c r="V7" s="33"/>
      <c r="W7" s="198"/>
      <c r="AA7" s="33"/>
      <c r="AB7" s="187"/>
      <c r="AC7" s="187"/>
      <c r="AD7" s="264"/>
      <c r="AE7" s="239"/>
      <c r="AF7" s="187"/>
      <c r="AG7" s="187"/>
      <c r="AH7" s="187"/>
      <c r="AI7" s="33"/>
      <c r="AJ7" s="198"/>
    </row>
    <row r="8" spans="1:36" ht="12.75">
      <c r="A8" s="19"/>
      <c r="B8" s="4"/>
      <c r="C8" s="36" t="s">
        <v>168</v>
      </c>
      <c r="D8" s="36"/>
      <c r="E8" s="27"/>
      <c r="F8" s="37"/>
      <c r="G8" s="36"/>
      <c r="H8" s="36"/>
      <c r="I8" s="36"/>
      <c r="J8" s="6"/>
      <c r="K8" s="8"/>
      <c r="L8" s="6"/>
      <c r="M8" s="33"/>
      <c r="N8" s="33"/>
      <c r="O8" s="187"/>
      <c r="P8" s="187"/>
      <c r="Q8" s="264"/>
      <c r="R8" s="239"/>
      <c r="S8" s="187"/>
      <c r="T8" s="187"/>
      <c r="U8" s="187"/>
      <c r="V8" s="33"/>
      <c r="W8" s="198"/>
      <c r="AA8" s="33"/>
      <c r="AB8" s="187"/>
      <c r="AC8" s="187"/>
      <c r="AD8" s="264"/>
      <c r="AE8" s="239"/>
      <c r="AF8" s="187"/>
      <c r="AG8" s="187"/>
      <c r="AH8" s="187"/>
      <c r="AI8" s="33"/>
      <c r="AJ8" s="198"/>
    </row>
    <row r="9" spans="1:36" ht="12.75">
      <c r="A9" s="19"/>
      <c r="B9" s="4"/>
      <c r="C9" s="36"/>
      <c r="D9" s="36"/>
      <c r="E9" s="27"/>
      <c r="F9" s="37"/>
      <c r="G9" s="36"/>
      <c r="H9" s="36"/>
      <c r="I9" s="36"/>
      <c r="J9" s="6"/>
      <c r="K9" s="8"/>
      <c r="L9" s="6"/>
      <c r="M9" s="33"/>
      <c r="N9" s="33"/>
      <c r="O9" s="187"/>
      <c r="P9" s="187"/>
      <c r="Q9" s="264"/>
      <c r="R9" s="239"/>
      <c r="S9" s="187"/>
      <c r="T9" s="187"/>
      <c r="U9" s="187"/>
      <c r="V9" s="33"/>
      <c r="W9" s="198"/>
      <c r="AA9" s="33"/>
      <c r="AB9" s="187"/>
      <c r="AC9" s="187"/>
      <c r="AD9" s="264"/>
      <c r="AE9" s="239"/>
      <c r="AF9" s="187"/>
      <c r="AG9" s="187"/>
      <c r="AH9" s="187"/>
      <c r="AI9" s="33"/>
      <c r="AJ9" s="198"/>
    </row>
    <row r="10" spans="1:36" ht="12.75">
      <c r="A10" s="6"/>
      <c r="B10" s="9"/>
      <c r="C10" s="5" t="s">
        <v>34</v>
      </c>
      <c r="D10" s="5"/>
      <c r="E10" s="5"/>
      <c r="F10" s="5"/>
      <c r="G10" s="5"/>
      <c r="H10" s="4"/>
      <c r="I10" s="5"/>
      <c r="J10" s="71"/>
      <c r="K10" s="5"/>
      <c r="L10" s="6"/>
      <c r="M10" s="33"/>
      <c r="N10" s="71"/>
      <c r="O10" s="71"/>
      <c r="P10" s="71"/>
      <c r="Q10" s="71"/>
      <c r="R10" s="71"/>
      <c r="S10" s="71"/>
      <c r="T10" s="33"/>
      <c r="U10" s="71"/>
      <c r="V10" s="71"/>
      <c r="W10" s="71"/>
      <c r="AA10" s="71"/>
      <c r="AB10" s="71"/>
      <c r="AC10" s="71"/>
      <c r="AD10" s="71"/>
      <c r="AE10" s="71"/>
      <c r="AF10" s="71"/>
      <c r="AG10" s="33"/>
      <c r="AH10" s="71"/>
      <c r="AI10" s="71"/>
      <c r="AJ10" s="71"/>
    </row>
    <row r="11" spans="1:36" ht="12.75">
      <c r="A11" s="6"/>
      <c r="B11" s="9"/>
      <c r="C11" s="5" t="s">
        <v>529</v>
      </c>
      <c r="D11" s="5"/>
      <c r="E11" s="5"/>
      <c r="F11" s="5"/>
      <c r="G11" s="5"/>
      <c r="H11" s="4"/>
      <c r="I11" s="14"/>
      <c r="J11" s="71"/>
      <c r="K11" s="5"/>
      <c r="L11" s="6"/>
      <c r="M11" s="33"/>
      <c r="N11" s="71"/>
      <c r="O11" s="71"/>
      <c r="P11" s="71"/>
      <c r="Q11" s="71"/>
      <c r="R11" s="71"/>
      <c r="S11" s="71"/>
      <c r="T11" s="33"/>
      <c r="U11" s="97"/>
      <c r="V11" s="71"/>
      <c r="W11" s="71"/>
      <c r="AA11" s="71"/>
      <c r="AB11" s="71"/>
      <c r="AC11" s="71"/>
      <c r="AD11" s="71"/>
      <c r="AE11" s="71"/>
      <c r="AF11" s="71"/>
      <c r="AG11" s="33"/>
      <c r="AH11" s="97"/>
      <c r="AI11" s="71"/>
      <c r="AJ11" s="71"/>
    </row>
    <row r="12" spans="1:36" ht="12.75">
      <c r="A12" s="6"/>
      <c r="B12" s="9"/>
      <c r="C12" s="5" t="s">
        <v>36</v>
      </c>
      <c r="D12" s="5"/>
      <c r="E12" s="5"/>
      <c r="F12" s="5"/>
      <c r="G12" s="5"/>
      <c r="H12" s="4"/>
      <c r="I12" s="71"/>
      <c r="J12" s="71"/>
      <c r="K12" s="5"/>
      <c r="L12" s="6"/>
      <c r="M12" s="33"/>
      <c r="N12" s="71"/>
      <c r="O12" s="71"/>
      <c r="P12" s="71"/>
      <c r="Q12" s="71"/>
      <c r="R12" s="71"/>
      <c r="S12" s="71"/>
      <c r="T12" s="33"/>
      <c r="U12" s="71"/>
      <c r="V12" s="71"/>
      <c r="W12" s="71"/>
      <c r="AA12" s="71"/>
      <c r="AB12" s="71"/>
      <c r="AC12" s="71"/>
      <c r="AD12" s="71"/>
      <c r="AE12" s="71"/>
      <c r="AF12" s="71"/>
      <c r="AG12" s="33"/>
      <c r="AH12" s="71"/>
      <c r="AI12" s="71"/>
      <c r="AJ12" s="71"/>
    </row>
    <row r="13" spans="1:36" ht="12.75">
      <c r="A13" s="6"/>
      <c r="B13" s="9"/>
      <c r="C13" s="5"/>
      <c r="D13" s="5"/>
      <c r="E13" s="5"/>
      <c r="F13" s="5"/>
      <c r="G13" s="5"/>
      <c r="H13" s="4"/>
      <c r="I13" s="71"/>
      <c r="J13" s="71"/>
      <c r="K13" s="5"/>
      <c r="L13" s="6"/>
      <c r="N13" s="71"/>
      <c r="O13" s="71"/>
      <c r="P13" s="71"/>
      <c r="Q13" s="71"/>
      <c r="R13" s="71"/>
      <c r="S13" s="71"/>
      <c r="T13" s="33"/>
      <c r="U13" s="71"/>
      <c r="V13" s="71"/>
      <c r="W13" s="71"/>
      <c r="AA13" s="71"/>
      <c r="AB13" s="71"/>
      <c r="AC13" s="71"/>
      <c r="AD13" s="71"/>
      <c r="AE13" s="71"/>
      <c r="AF13" s="71"/>
      <c r="AG13" s="33"/>
      <c r="AH13" s="71"/>
      <c r="AI13" s="71"/>
      <c r="AJ13" s="71"/>
    </row>
    <row r="14" spans="1:36" ht="12.75">
      <c r="A14" s="9"/>
      <c r="B14" s="9"/>
      <c r="C14" s="149" t="s">
        <v>203</v>
      </c>
      <c r="D14" s="149"/>
      <c r="E14" s="149" t="s">
        <v>204</v>
      </c>
      <c r="F14" s="149"/>
      <c r="G14" s="149" t="s">
        <v>205</v>
      </c>
      <c r="H14" s="149"/>
      <c r="I14" s="149"/>
      <c r="J14" s="149" t="s">
        <v>206</v>
      </c>
      <c r="K14" s="5"/>
      <c r="L14" s="6"/>
      <c r="M14" s="33"/>
      <c r="N14" s="71"/>
      <c r="O14" s="33"/>
      <c r="P14" s="33"/>
      <c r="Q14" s="33"/>
      <c r="R14" s="33"/>
      <c r="S14" s="33"/>
      <c r="T14" s="33"/>
      <c r="U14" s="33"/>
      <c r="V14" s="33"/>
      <c r="W14" s="71"/>
      <c r="AA14" s="71"/>
      <c r="AB14" s="33"/>
      <c r="AC14" s="33"/>
      <c r="AD14" s="33"/>
      <c r="AE14" s="33"/>
      <c r="AF14" s="33"/>
      <c r="AG14" s="33"/>
      <c r="AH14" s="33"/>
      <c r="AI14" s="33"/>
      <c r="AJ14" s="71"/>
    </row>
    <row r="15" spans="1:36" ht="12.75">
      <c r="A15" s="9"/>
      <c r="B15" s="9"/>
      <c r="C15" s="6"/>
      <c r="D15" s="6"/>
      <c r="E15" s="6"/>
      <c r="F15" s="6"/>
      <c r="G15" s="6"/>
      <c r="H15" s="6"/>
      <c r="I15" s="6"/>
      <c r="J15" s="6"/>
      <c r="K15" s="5"/>
      <c r="L15" s="6"/>
      <c r="M15" s="33"/>
      <c r="N15" s="71"/>
      <c r="O15" s="33"/>
      <c r="P15" s="33"/>
      <c r="Q15" s="33"/>
      <c r="R15" s="33"/>
      <c r="S15" s="33"/>
      <c r="T15" s="33"/>
      <c r="U15" s="33"/>
      <c r="V15" s="33"/>
      <c r="W15" s="71"/>
      <c r="AA15" s="71"/>
      <c r="AB15" s="33"/>
      <c r="AC15" s="33"/>
      <c r="AD15" s="33"/>
      <c r="AE15" s="33"/>
      <c r="AF15" s="33"/>
      <c r="AG15" s="33"/>
      <c r="AH15" s="33"/>
      <c r="AI15" s="33"/>
      <c r="AJ15" s="71"/>
    </row>
    <row r="16" spans="1:36" ht="12.75">
      <c r="A16" s="4"/>
      <c r="B16" s="109" t="s">
        <v>111</v>
      </c>
      <c r="C16" s="109" t="s">
        <v>643</v>
      </c>
      <c r="D16" s="109"/>
      <c r="E16" s="109"/>
      <c r="F16" s="109"/>
      <c r="G16" s="109"/>
      <c r="H16" s="109"/>
      <c r="I16" s="109"/>
      <c r="J16" s="109"/>
      <c r="K16" s="109"/>
      <c r="L16" s="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ht="12.75">
      <c r="A17" s="4"/>
      <c r="B17" s="109"/>
      <c r="C17" s="109" t="s">
        <v>644</v>
      </c>
      <c r="D17" s="109"/>
      <c r="E17" s="109"/>
      <c r="F17" s="109"/>
      <c r="G17" s="109"/>
      <c r="H17" s="109"/>
      <c r="I17" s="109"/>
      <c r="J17" s="109"/>
      <c r="K17" s="109"/>
      <c r="L17" s="6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36" ht="12.75">
      <c r="A18" s="4"/>
      <c r="B18" s="109"/>
      <c r="C18" s="109" t="s">
        <v>647</v>
      </c>
      <c r="D18" s="109"/>
      <c r="E18" s="109"/>
      <c r="F18" s="109"/>
      <c r="G18" s="109"/>
      <c r="H18" s="109"/>
      <c r="I18" s="109"/>
      <c r="J18" s="109"/>
      <c r="K18" s="109"/>
      <c r="L18" s="6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36" ht="12.75">
      <c r="A19" s="112"/>
      <c r="B19" s="109"/>
      <c r="C19" s="4" t="s">
        <v>518</v>
      </c>
      <c r="D19" s="109"/>
      <c r="E19" s="109"/>
      <c r="F19" s="109"/>
      <c r="G19" s="109"/>
      <c r="H19" s="109"/>
      <c r="I19" s="109"/>
      <c r="J19" s="109"/>
      <c r="K19" s="109"/>
      <c r="L19" s="6"/>
      <c r="M19" s="198"/>
      <c r="N19" s="33"/>
      <c r="O19" s="33"/>
      <c r="P19" s="33"/>
      <c r="Q19" s="33"/>
      <c r="R19" s="33"/>
      <c r="S19" s="33"/>
      <c r="T19" s="33"/>
      <c r="U19" s="33"/>
      <c r="V19" s="33"/>
      <c r="W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1:36" ht="12.75">
      <c r="A20" s="112"/>
      <c r="B20" s="109"/>
      <c r="C20" s="4"/>
      <c r="D20" s="109"/>
      <c r="E20" s="109"/>
      <c r="F20" s="109"/>
      <c r="G20" s="109"/>
      <c r="H20" s="109"/>
      <c r="I20" s="109"/>
      <c r="J20" s="109"/>
      <c r="K20" s="109"/>
      <c r="L20" s="6"/>
      <c r="M20" s="198"/>
      <c r="N20" s="33"/>
      <c r="O20" s="33"/>
      <c r="P20" s="33"/>
      <c r="Q20" s="33"/>
      <c r="R20" s="33"/>
      <c r="S20" s="33"/>
      <c r="T20" s="33"/>
      <c r="U20" s="33"/>
      <c r="V20" s="33"/>
      <c r="W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1:36" ht="12.75">
      <c r="A21" s="112"/>
      <c r="B21" s="109"/>
      <c r="C21" s="8" t="s">
        <v>645</v>
      </c>
      <c r="D21" s="8"/>
      <c r="E21" s="8"/>
      <c r="F21" s="109"/>
      <c r="G21" s="109"/>
      <c r="H21" s="109"/>
      <c r="I21" s="109"/>
      <c r="J21" s="109"/>
      <c r="K21" s="109"/>
      <c r="L21" s="6"/>
      <c r="M21" s="198"/>
      <c r="N21" s="33"/>
      <c r="O21" s="198"/>
      <c r="P21" s="198"/>
      <c r="Q21" s="198"/>
      <c r="R21" s="33"/>
      <c r="S21" s="33"/>
      <c r="T21" s="33"/>
      <c r="U21" s="33"/>
      <c r="V21" s="33"/>
      <c r="W21" s="33"/>
      <c r="AA21" s="33"/>
      <c r="AB21" s="198"/>
      <c r="AC21" s="198"/>
      <c r="AD21" s="198"/>
      <c r="AE21" s="33"/>
      <c r="AF21" s="33"/>
      <c r="AG21" s="33"/>
      <c r="AH21" s="33"/>
      <c r="AI21" s="33"/>
      <c r="AJ21" s="33"/>
    </row>
    <row r="22" spans="1:36" ht="12.75">
      <c r="A22" s="112"/>
      <c r="B22" s="4" t="s">
        <v>316</v>
      </c>
      <c r="C22" s="4" t="s">
        <v>516</v>
      </c>
      <c r="D22" s="4"/>
      <c r="E22" s="4"/>
      <c r="F22" s="4"/>
      <c r="G22" s="4"/>
      <c r="H22" s="109"/>
      <c r="I22" s="109">
        <v>53.23</v>
      </c>
      <c r="J22" s="109"/>
      <c r="K22" s="109"/>
      <c r="L22" s="6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1:36" ht="12.75">
      <c r="A23" s="112"/>
      <c r="B23" s="6"/>
      <c r="C23" s="109"/>
      <c r="D23" s="109"/>
      <c r="E23" s="109"/>
      <c r="F23" s="109"/>
      <c r="G23" s="109"/>
      <c r="H23" s="109"/>
      <c r="I23" s="109"/>
      <c r="J23" s="109"/>
      <c r="K23" s="109"/>
      <c r="L23" s="6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 ht="12.75">
      <c r="A24" s="112"/>
      <c r="B24" s="9"/>
      <c r="C24" s="3" t="s">
        <v>146</v>
      </c>
      <c r="E24" s="110">
        <f>I22</f>
        <v>53.23</v>
      </c>
      <c r="F24" s="110"/>
      <c r="G24" s="110"/>
      <c r="J24" s="6">
        <f>E24*G24</f>
        <v>0</v>
      </c>
      <c r="K24" s="6"/>
      <c r="L24" s="6"/>
      <c r="M24" s="33"/>
      <c r="N24" s="71"/>
      <c r="Q24" s="206"/>
      <c r="R24" s="206"/>
      <c r="S24" s="206"/>
      <c r="V24" s="33"/>
      <c r="W24" s="33"/>
      <c r="AA24" s="71"/>
      <c r="AD24" s="206"/>
      <c r="AE24" s="206"/>
      <c r="AF24" s="206"/>
      <c r="AI24" s="33"/>
      <c r="AJ24" s="33"/>
    </row>
    <row r="25" spans="1:36" ht="12.75">
      <c r="A25" s="112"/>
      <c r="B25" s="9"/>
      <c r="C25" s="14"/>
      <c r="J25" s="6"/>
      <c r="K25" s="6"/>
      <c r="L25" s="6"/>
      <c r="M25" s="33"/>
      <c r="N25" s="71"/>
      <c r="O25" s="97"/>
      <c r="V25" s="33"/>
      <c r="W25" s="33"/>
      <c r="AA25" s="71"/>
      <c r="AB25" s="97"/>
      <c r="AI25" s="33"/>
      <c r="AJ25" s="33"/>
    </row>
    <row r="26" spans="1:36" ht="12.75">
      <c r="A26" s="112"/>
      <c r="B26" s="4" t="s">
        <v>129</v>
      </c>
      <c r="C26" s="4" t="s">
        <v>646</v>
      </c>
      <c r="D26" s="4"/>
      <c r="E26" s="4"/>
      <c r="F26" s="4"/>
      <c r="G26" s="4"/>
      <c r="H26" s="4"/>
      <c r="I26" s="4"/>
      <c r="J26" s="4"/>
      <c r="K26" s="4"/>
      <c r="L26" s="6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ht="12.75">
      <c r="A27" s="112"/>
      <c r="B27" s="4"/>
      <c r="C27" s="4" t="s">
        <v>517</v>
      </c>
      <c r="D27" s="4"/>
      <c r="E27" s="4"/>
      <c r="F27" s="4"/>
      <c r="G27" s="4"/>
      <c r="H27" s="4"/>
      <c r="I27" s="4"/>
      <c r="J27" s="4"/>
      <c r="K27" s="4"/>
      <c r="L27" s="116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ht="12.75">
      <c r="A28" s="112"/>
      <c r="B28" s="4"/>
      <c r="C28" s="4" t="s">
        <v>518</v>
      </c>
      <c r="D28" s="4"/>
      <c r="E28" s="4"/>
      <c r="F28" s="4"/>
      <c r="G28" s="4"/>
      <c r="H28" s="4"/>
      <c r="I28" s="4"/>
      <c r="J28" s="4"/>
      <c r="K28" s="4"/>
      <c r="L28" s="116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ht="12.75">
      <c r="A29" s="112"/>
      <c r="B29" s="4" t="s">
        <v>316</v>
      </c>
      <c r="C29" s="4" t="s">
        <v>318</v>
      </c>
      <c r="D29" s="4"/>
      <c r="E29" s="4"/>
      <c r="F29" s="4">
        <v>177.45</v>
      </c>
      <c r="G29" s="4"/>
      <c r="H29" s="4"/>
      <c r="I29" s="4"/>
      <c r="J29" s="4"/>
      <c r="K29" s="4"/>
      <c r="L29" s="116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36" ht="12.75">
      <c r="A30" s="6"/>
      <c r="B30" s="4"/>
      <c r="C30" s="8"/>
      <c r="D30" s="8"/>
      <c r="E30" s="8"/>
      <c r="F30" s="8"/>
      <c r="G30" s="8"/>
      <c r="H30" s="8"/>
      <c r="I30" s="8"/>
      <c r="J30" s="6"/>
      <c r="K30" s="6"/>
      <c r="L30" s="116"/>
      <c r="M30" s="33"/>
      <c r="N30" s="33"/>
      <c r="O30" s="198"/>
      <c r="P30" s="198"/>
      <c r="Q30" s="198"/>
      <c r="R30" s="198"/>
      <c r="S30" s="198"/>
      <c r="T30" s="198"/>
      <c r="U30" s="198"/>
      <c r="V30" s="33"/>
      <c r="W30" s="33"/>
      <c r="AA30" s="33"/>
      <c r="AB30" s="198"/>
      <c r="AC30" s="198"/>
      <c r="AD30" s="198"/>
      <c r="AE30" s="198"/>
      <c r="AF30" s="198"/>
      <c r="AG30" s="198"/>
      <c r="AH30" s="198"/>
      <c r="AI30" s="33"/>
      <c r="AJ30" s="33"/>
    </row>
    <row r="31" spans="1:36" ht="12.75">
      <c r="A31" s="6"/>
      <c r="B31" s="4"/>
      <c r="C31" s="4" t="s">
        <v>138</v>
      </c>
      <c r="D31" s="4"/>
      <c r="E31" s="4">
        <f>F29</f>
        <v>177.45</v>
      </c>
      <c r="F31" s="4"/>
      <c r="G31" s="4"/>
      <c r="H31" s="4"/>
      <c r="I31" s="4"/>
      <c r="J31" s="4">
        <f>E31*G31</f>
        <v>0</v>
      </c>
      <c r="K31" s="4"/>
      <c r="L31" s="116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1:36" ht="12.7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11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:36" ht="12.75">
      <c r="A33" s="6"/>
      <c r="B33" s="6" t="s">
        <v>130</v>
      </c>
      <c r="C33" s="4" t="s">
        <v>207</v>
      </c>
      <c r="D33" s="4"/>
      <c r="E33" s="4"/>
      <c r="F33" s="4"/>
      <c r="G33" s="4"/>
      <c r="H33" s="9"/>
      <c r="I33" s="6"/>
      <c r="J33" s="6"/>
      <c r="K33" s="6"/>
      <c r="L33" s="6"/>
      <c r="M33" s="33"/>
      <c r="N33" s="33"/>
      <c r="O33" s="33"/>
      <c r="P33" s="33"/>
      <c r="Q33" s="33"/>
      <c r="R33" s="33"/>
      <c r="S33" s="33"/>
      <c r="T33" s="71"/>
      <c r="U33" s="33"/>
      <c r="V33" s="33"/>
      <c r="W33" s="33"/>
      <c r="AA33" s="33"/>
      <c r="AB33" s="33"/>
      <c r="AC33" s="33"/>
      <c r="AD33" s="33"/>
      <c r="AE33" s="33"/>
      <c r="AF33" s="33"/>
      <c r="AG33" s="71"/>
      <c r="AH33" s="33"/>
      <c r="AI33" s="33"/>
      <c r="AJ33" s="33"/>
    </row>
    <row r="34" spans="1:36" ht="12.75">
      <c r="A34" s="6"/>
      <c r="B34" s="6"/>
      <c r="C34" s="4" t="s">
        <v>208</v>
      </c>
      <c r="D34" s="4"/>
      <c r="E34" s="4"/>
      <c r="F34" s="4"/>
      <c r="G34" s="4"/>
      <c r="H34" s="9"/>
      <c r="I34" s="6"/>
      <c r="J34" s="6"/>
      <c r="K34" s="6"/>
      <c r="L34" s="6"/>
      <c r="M34" s="33"/>
      <c r="N34" s="33"/>
      <c r="O34" s="33"/>
      <c r="P34" s="33"/>
      <c r="Q34" s="33"/>
      <c r="R34" s="33"/>
      <c r="S34" s="33"/>
      <c r="T34" s="71"/>
      <c r="U34" s="33"/>
      <c r="V34" s="33"/>
      <c r="W34" s="33"/>
      <c r="AA34" s="33"/>
      <c r="AB34" s="33"/>
      <c r="AC34" s="33"/>
      <c r="AD34" s="33"/>
      <c r="AE34" s="33"/>
      <c r="AF34" s="33"/>
      <c r="AG34" s="71"/>
      <c r="AH34" s="33"/>
      <c r="AI34" s="33"/>
      <c r="AJ34" s="33"/>
    </row>
    <row r="35" spans="1:36" ht="13.5" customHeight="1">
      <c r="A35" s="6"/>
      <c r="B35" s="6"/>
      <c r="C35" s="50" t="s">
        <v>485</v>
      </c>
      <c r="D35" s="50"/>
      <c r="E35" s="7"/>
      <c r="F35" s="7"/>
      <c r="G35" s="4"/>
      <c r="H35" s="9"/>
      <c r="I35" s="6"/>
      <c r="J35" s="6"/>
      <c r="K35" s="6"/>
      <c r="L35" s="6"/>
      <c r="M35" s="33"/>
      <c r="N35" s="33"/>
      <c r="O35" s="207"/>
      <c r="P35" s="207"/>
      <c r="S35" s="33"/>
      <c r="T35" s="71"/>
      <c r="U35" s="33"/>
      <c r="V35" s="33"/>
      <c r="W35" s="33"/>
      <c r="AA35" s="33"/>
      <c r="AB35" s="207"/>
      <c r="AC35" s="207"/>
      <c r="AF35" s="33"/>
      <c r="AG35" s="71"/>
      <c r="AH35" s="33"/>
      <c r="AI35" s="33"/>
      <c r="AJ35" s="33"/>
    </row>
    <row r="36" spans="1:36" ht="14.25" customHeight="1">
      <c r="A36" s="112"/>
      <c r="B36" s="4" t="s">
        <v>316</v>
      </c>
      <c r="C36" s="4" t="s">
        <v>648</v>
      </c>
      <c r="D36" s="4"/>
      <c r="E36" s="4"/>
      <c r="F36" s="4">
        <v>177.45</v>
      </c>
      <c r="G36" s="4"/>
      <c r="H36" s="4"/>
      <c r="I36" s="4"/>
      <c r="J36" s="4"/>
      <c r="K36" s="4"/>
      <c r="L36" s="6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1:36" ht="13.5" customHeight="1">
      <c r="A37" s="6"/>
      <c r="B37" s="4"/>
      <c r="C37" s="8"/>
      <c r="D37" s="8"/>
      <c r="E37" s="8"/>
      <c r="F37" s="8"/>
      <c r="G37" s="8"/>
      <c r="H37" s="8"/>
      <c r="I37" s="8"/>
      <c r="J37" s="6"/>
      <c r="K37" s="6"/>
      <c r="L37" s="6"/>
      <c r="M37" s="33"/>
      <c r="N37" s="33"/>
      <c r="O37" s="198"/>
      <c r="P37" s="198"/>
      <c r="Q37" s="198"/>
      <c r="R37" s="198"/>
      <c r="S37" s="198"/>
      <c r="T37" s="198"/>
      <c r="U37" s="198"/>
      <c r="V37" s="33"/>
      <c r="W37" s="33"/>
      <c r="AA37" s="33"/>
      <c r="AB37" s="198"/>
      <c r="AC37" s="198"/>
      <c r="AD37" s="198"/>
      <c r="AE37" s="198"/>
      <c r="AF37" s="198"/>
      <c r="AG37" s="198"/>
      <c r="AH37" s="198"/>
      <c r="AI37" s="33"/>
      <c r="AJ37" s="33"/>
    </row>
    <row r="38" spans="1:36" ht="12.75">
      <c r="A38" s="6"/>
      <c r="B38" s="4"/>
      <c r="C38" s="4" t="s">
        <v>138</v>
      </c>
      <c r="D38" s="4"/>
      <c r="E38" s="4">
        <f>F36</f>
        <v>177.45</v>
      </c>
      <c r="F38" s="4"/>
      <c r="G38" s="4"/>
      <c r="H38" s="4"/>
      <c r="I38" s="4"/>
      <c r="J38" s="4">
        <f>E38*G38</f>
        <v>0</v>
      </c>
      <c r="K38" s="4"/>
      <c r="L38" s="6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1:36" ht="12.75">
      <c r="A39" s="116"/>
      <c r="B39" s="116"/>
      <c r="C39" s="118"/>
      <c r="D39" s="118"/>
      <c r="E39" s="114"/>
      <c r="F39" s="114"/>
      <c r="G39" s="114"/>
      <c r="H39" s="116"/>
      <c r="I39" s="116"/>
      <c r="J39" s="116"/>
      <c r="K39" s="115"/>
      <c r="L39" s="6"/>
      <c r="M39" s="33"/>
      <c r="N39" s="117"/>
      <c r="O39" s="212"/>
      <c r="P39" s="212"/>
      <c r="Q39" s="213"/>
      <c r="R39" s="213"/>
      <c r="S39" s="213"/>
      <c r="T39" s="117"/>
      <c r="U39" s="117"/>
      <c r="V39" s="117"/>
      <c r="W39" s="214"/>
      <c r="AA39" s="117"/>
      <c r="AB39" s="212"/>
      <c r="AC39" s="212"/>
      <c r="AD39" s="213"/>
      <c r="AE39" s="213"/>
      <c r="AF39" s="213"/>
      <c r="AG39" s="117"/>
      <c r="AH39" s="117"/>
      <c r="AI39" s="117"/>
      <c r="AJ39" s="214"/>
    </row>
    <row r="40" spans="1:36" ht="12.75">
      <c r="A40" s="116"/>
      <c r="B40" s="4" t="s">
        <v>133</v>
      </c>
      <c r="C40" s="4" t="s">
        <v>317</v>
      </c>
      <c r="D40" s="4"/>
      <c r="E40" s="4"/>
      <c r="F40" s="4"/>
      <c r="G40" s="4"/>
      <c r="H40" s="4"/>
      <c r="I40" s="4"/>
      <c r="J40" s="4"/>
      <c r="K40" s="115"/>
      <c r="L40" s="116"/>
      <c r="M40" s="117"/>
      <c r="N40" s="33"/>
      <c r="O40" s="33"/>
      <c r="P40" s="33"/>
      <c r="Q40" s="33"/>
      <c r="R40" s="33"/>
      <c r="S40" s="33"/>
      <c r="T40" s="33"/>
      <c r="U40" s="33"/>
      <c r="V40" s="33"/>
      <c r="W40" s="214"/>
      <c r="AA40" s="33"/>
      <c r="AB40" s="33"/>
      <c r="AC40" s="33"/>
      <c r="AD40" s="33"/>
      <c r="AE40" s="33"/>
      <c r="AF40" s="33"/>
      <c r="AG40" s="33"/>
      <c r="AH40" s="33"/>
      <c r="AI40" s="33"/>
      <c r="AJ40" s="214"/>
    </row>
    <row r="41" spans="1:36" ht="12.75">
      <c r="A41" s="116"/>
      <c r="B41" s="4"/>
      <c r="C41" s="4" t="s">
        <v>649</v>
      </c>
      <c r="D41" s="4"/>
      <c r="E41" s="4"/>
      <c r="F41" s="4"/>
      <c r="G41" s="4"/>
      <c r="H41" s="4"/>
      <c r="I41" s="4"/>
      <c r="J41" s="4"/>
      <c r="K41" s="115"/>
      <c r="L41" s="116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214"/>
      <c r="AA41" s="33"/>
      <c r="AB41" s="33"/>
      <c r="AC41" s="33"/>
      <c r="AD41" s="33"/>
      <c r="AE41" s="33"/>
      <c r="AF41" s="33"/>
      <c r="AG41" s="33"/>
      <c r="AH41" s="33"/>
      <c r="AI41" s="33"/>
      <c r="AJ41" s="214"/>
    </row>
    <row r="42" spans="1:36" ht="12.75">
      <c r="A42" s="6"/>
      <c r="B42" s="4"/>
      <c r="C42" s="4" t="s">
        <v>403</v>
      </c>
      <c r="D42" s="4"/>
      <c r="E42" s="4"/>
      <c r="F42" s="4"/>
      <c r="G42" s="4"/>
      <c r="H42" s="4"/>
      <c r="I42" s="4"/>
      <c r="J42" s="4"/>
      <c r="K42" s="35"/>
      <c r="L42" s="116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215"/>
      <c r="AA42" s="33"/>
      <c r="AB42" s="33"/>
      <c r="AC42" s="33"/>
      <c r="AD42" s="33"/>
      <c r="AE42" s="33"/>
      <c r="AF42" s="33"/>
      <c r="AG42" s="33"/>
      <c r="AH42" s="33"/>
      <c r="AI42" s="33"/>
      <c r="AJ42" s="215"/>
    </row>
    <row r="43" spans="1:36" ht="13.5" customHeight="1">
      <c r="A43" s="6"/>
      <c r="B43" s="4"/>
      <c r="C43" s="4" t="s">
        <v>650</v>
      </c>
      <c r="D43" s="4"/>
      <c r="E43" s="4"/>
      <c r="F43" s="4"/>
      <c r="G43" s="4"/>
      <c r="H43" s="4"/>
      <c r="I43" s="4"/>
      <c r="J43" s="4"/>
      <c r="K43" s="35"/>
      <c r="L43" s="6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215"/>
      <c r="AA43" s="33"/>
      <c r="AB43" s="33"/>
      <c r="AC43" s="33"/>
      <c r="AD43" s="33"/>
      <c r="AE43" s="33"/>
      <c r="AF43" s="33"/>
      <c r="AG43" s="33"/>
      <c r="AH43" s="33"/>
      <c r="AI43" s="33"/>
      <c r="AJ43" s="215"/>
    </row>
    <row r="44" spans="1:36" ht="12.75">
      <c r="A44" s="9"/>
      <c r="B44" s="4" t="s">
        <v>316</v>
      </c>
      <c r="C44" s="4" t="s">
        <v>651</v>
      </c>
      <c r="D44" s="4"/>
      <c r="E44" s="4"/>
      <c r="F44" s="4"/>
      <c r="G44" s="8"/>
      <c r="H44" s="8">
        <v>35.49</v>
      </c>
      <c r="I44" s="8"/>
      <c r="J44" s="8"/>
      <c r="K44" s="35"/>
      <c r="L44" s="6"/>
      <c r="M44" s="33"/>
      <c r="N44" s="33"/>
      <c r="O44" s="33"/>
      <c r="P44" s="33"/>
      <c r="Q44" s="33"/>
      <c r="R44" s="33"/>
      <c r="S44" s="198"/>
      <c r="T44" s="198"/>
      <c r="U44" s="198"/>
      <c r="V44" s="198"/>
      <c r="W44" s="215"/>
      <c r="AA44" s="33"/>
      <c r="AB44" s="33"/>
      <c r="AC44" s="33"/>
      <c r="AD44" s="33"/>
      <c r="AE44" s="33"/>
      <c r="AF44" s="198"/>
      <c r="AG44" s="198"/>
      <c r="AH44" s="198"/>
      <c r="AI44" s="198"/>
      <c r="AJ44" s="215"/>
    </row>
    <row r="45" spans="1:36" ht="12.75">
      <c r="A45" s="116"/>
      <c r="B45" s="4"/>
      <c r="C45" s="8"/>
      <c r="D45" s="8"/>
      <c r="E45" s="8"/>
      <c r="F45" s="8"/>
      <c r="G45" s="8"/>
      <c r="H45" s="8"/>
      <c r="I45" s="8"/>
      <c r="J45" s="8"/>
      <c r="K45" s="115"/>
      <c r="L45" s="9"/>
      <c r="M45" s="33"/>
      <c r="N45" s="33"/>
      <c r="O45" s="198"/>
      <c r="P45" s="198"/>
      <c r="Q45" s="198"/>
      <c r="R45" s="198"/>
      <c r="S45" s="198"/>
      <c r="T45" s="198"/>
      <c r="U45" s="198"/>
      <c r="V45" s="198"/>
      <c r="W45" s="214"/>
      <c r="AA45" s="33"/>
      <c r="AB45" s="198"/>
      <c r="AC45" s="198"/>
      <c r="AD45" s="198"/>
      <c r="AE45" s="198"/>
      <c r="AF45" s="198"/>
      <c r="AG45" s="198"/>
      <c r="AH45" s="198"/>
      <c r="AI45" s="198"/>
      <c r="AJ45" s="214"/>
    </row>
    <row r="46" spans="1:36" ht="12.75">
      <c r="A46" s="107"/>
      <c r="B46" s="4"/>
      <c r="C46" s="4" t="s">
        <v>146</v>
      </c>
      <c r="D46" s="4"/>
      <c r="E46" s="4">
        <f>H44</f>
        <v>35.49</v>
      </c>
      <c r="F46" s="4"/>
      <c r="G46" s="4"/>
      <c r="H46" s="4"/>
      <c r="I46" s="4"/>
      <c r="J46" s="4">
        <f>E46*G46</f>
        <v>0</v>
      </c>
      <c r="K46" s="119"/>
      <c r="L46" s="116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216"/>
      <c r="AA46" s="33"/>
      <c r="AB46" s="33"/>
      <c r="AC46" s="33"/>
      <c r="AD46" s="33"/>
      <c r="AE46" s="33"/>
      <c r="AF46" s="33"/>
      <c r="AG46" s="33"/>
      <c r="AH46" s="33"/>
      <c r="AI46" s="33"/>
      <c r="AJ46" s="216"/>
    </row>
    <row r="47" spans="1:36" ht="12.75">
      <c r="A47" s="107"/>
      <c r="K47" s="119"/>
      <c r="L47" s="107"/>
      <c r="M47" s="33"/>
      <c r="W47" s="216"/>
      <c r="AJ47" s="216"/>
    </row>
    <row r="48" spans="1:36" ht="12.75">
      <c r="A48" s="21"/>
      <c r="B48"/>
      <c r="C48"/>
      <c r="D48"/>
      <c r="E48"/>
      <c r="F48"/>
      <c r="G48"/>
      <c r="H48"/>
      <c r="I48"/>
      <c r="J48"/>
      <c r="K48" s="125"/>
      <c r="L48" s="6"/>
      <c r="M48" s="33"/>
      <c r="N48" s="261"/>
      <c r="O48" s="262"/>
      <c r="P48" s="262"/>
      <c r="Q48" s="262"/>
      <c r="R48" s="262"/>
      <c r="S48" s="262"/>
      <c r="T48" s="263"/>
      <c r="U48" s="234"/>
      <c r="V48" s="262"/>
      <c r="W48" s="234"/>
      <c r="AA48" s="261"/>
      <c r="AB48" s="262"/>
      <c r="AC48" s="262"/>
      <c r="AD48" s="262"/>
      <c r="AE48" s="262"/>
      <c r="AF48" s="262"/>
      <c r="AG48" s="263"/>
      <c r="AH48" s="234"/>
      <c r="AI48" s="262"/>
      <c r="AJ48" s="234"/>
    </row>
    <row r="49" spans="1:36" ht="12.75">
      <c r="A49" s="21"/>
      <c r="B49" t="s">
        <v>136</v>
      </c>
      <c r="C49" s="278" t="s">
        <v>369</v>
      </c>
      <c r="D49" s="278"/>
      <c r="E49" s="329"/>
      <c r="F49" s="278"/>
      <c r="G49" s="314"/>
      <c r="H49" s="278"/>
      <c r="I49" s="278"/>
      <c r="J49" s="298"/>
      <c r="K49"/>
      <c r="L49" s="4"/>
      <c r="M49" s="210"/>
      <c r="N49" s="33"/>
      <c r="O49" s="33"/>
      <c r="P49" s="33"/>
      <c r="Q49" s="33"/>
      <c r="R49" s="33"/>
      <c r="S49" s="33"/>
      <c r="T49" s="198"/>
      <c r="U49" s="198"/>
      <c r="V49" s="33"/>
      <c r="W49" s="33"/>
      <c r="AA49" s="33"/>
      <c r="AB49" s="33"/>
      <c r="AC49" s="33"/>
      <c r="AD49" s="33"/>
      <c r="AE49" s="33"/>
      <c r="AF49" s="33"/>
      <c r="AG49" s="198"/>
      <c r="AH49" s="198"/>
      <c r="AI49" s="33"/>
      <c r="AJ49" s="33"/>
    </row>
    <row r="50" spans="1:36" ht="12.75">
      <c r="A50" s="21"/>
      <c r="C50" s="278" t="s">
        <v>379</v>
      </c>
      <c r="D50" s="278"/>
      <c r="E50" s="329"/>
      <c r="F50" s="278"/>
      <c r="G50" s="314"/>
      <c r="H50" s="278"/>
      <c r="I50" s="278"/>
      <c r="J50" s="298"/>
      <c r="K50"/>
      <c r="L50" s="4"/>
      <c r="M50" s="210"/>
      <c r="N50" s="33"/>
      <c r="O50" s="33"/>
      <c r="P50" s="33"/>
      <c r="Q50" s="33"/>
      <c r="R50" s="33"/>
      <c r="S50" s="33"/>
      <c r="T50" s="198"/>
      <c r="U50" s="198"/>
      <c r="V50" s="33"/>
      <c r="W50" s="33"/>
      <c r="AA50" s="33"/>
      <c r="AB50" s="33"/>
      <c r="AC50" s="33"/>
      <c r="AD50" s="33"/>
      <c r="AE50" s="33"/>
      <c r="AF50" s="33"/>
      <c r="AG50" s="198"/>
      <c r="AH50" s="198"/>
      <c r="AI50" s="33"/>
      <c r="AJ50" s="33"/>
    </row>
    <row r="51" spans="1:36" ht="12.75">
      <c r="A51" s="21"/>
      <c r="B51"/>
      <c r="C51" s="278" t="s">
        <v>380</v>
      </c>
      <c r="D51" s="278"/>
      <c r="E51" s="329"/>
      <c r="F51" s="278"/>
      <c r="G51" s="314"/>
      <c r="H51" s="278"/>
      <c r="I51" s="278"/>
      <c r="J51" s="298"/>
      <c r="K51"/>
      <c r="L51" s="4"/>
      <c r="M51" s="210"/>
      <c r="N51" s="33"/>
      <c r="O51" s="33"/>
      <c r="P51" s="33"/>
      <c r="Q51" s="33"/>
      <c r="R51" s="33"/>
      <c r="S51" s="33"/>
      <c r="T51" s="198"/>
      <c r="U51" s="198"/>
      <c r="V51" s="33"/>
      <c r="W51" s="33"/>
      <c r="AA51" s="33"/>
      <c r="AB51" s="33"/>
      <c r="AC51" s="33"/>
      <c r="AD51" s="33"/>
      <c r="AE51" s="33"/>
      <c r="AF51" s="33"/>
      <c r="AG51" s="198"/>
      <c r="AH51" s="198"/>
      <c r="AI51" s="33"/>
      <c r="AJ51" s="33"/>
    </row>
    <row r="52" spans="1:36" ht="12.75">
      <c r="A52" s="21"/>
      <c r="B52"/>
      <c r="C52" s="282" t="s">
        <v>381</v>
      </c>
      <c r="D52" s="282"/>
      <c r="E52" s="330"/>
      <c r="F52" s="282"/>
      <c r="G52" s="315"/>
      <c r="H52" s="278"/>
      <c r="I52" s="278"/>
      <c r="J52" s="298"/>
      <c r="K52"/>
      <c r="L52" s="4"/>
      <c r="M52" s="210"/>
      <c r="N52" s="33"/>
      <c r="O52" s="33"/>
      <c r="P52" s="33"/>
      <c r="Q52" s="33"/>
      <c r="R52" s="33"/>
      <c r="S52" s="33"/>
      <c r="T52" s="198"/>
      <c r="U52" s="198"/>
      <c r="V52" s="33"/>
      <c r="W52" s="33"/>
      <c r="AA52" s="33"/>
      <c r="AB52" s="33"/>
      <c r="AC52" s="33"/>
      <c r="AD52" s="33"/>
      <c r="AE52" s="33"/>
      <c r="AF52" s="33"/>
      <c r="AG52" s="198"/>
      <c r="AH52" s="198"/>
      <c r="AI52" s="33"/>
      <c r="AJ52" s="33"/>
    </row>
    <row r="53" spans="1:36" ht="12.75">
      <c r="A53" s="21"/>
      <c r="B53"/>
      <c r="C53" s="282" t="s">
        <v>382</v>
      </c>
      <c r="D53" s="282"/>
      <c r="E53" s="330"/>
      <c r="F53" s="282"/>
      <c r="G53" s="315"/>
      <c r="H53" s="278"/>
      <c r="I53" s="278"/>
      <c r="J53" s="298"/>
      <c r="K53"/>
      <c r="L53" s="4"/>
      <c r="M53" s="210"/>
      <c r="N53" s="33"/>
      <c r="O53" s="33"/>
      <c r="P53" s="33"/>
      <c r="Q53" s="33"/>
      <c r="R53" s="33"/>
      <c r="S53" s="33"/>
      <c r="T53" s="198"/>
      <c r="U53" s="198"/>
      <c r="V53" s="33"/>
      <c r="W53" s="33"/>
      <c r="AA53" s="33"/>
      <c r="AB53" s="33"/>
      <c r="AC53" s="33"/>
      <c r="AD53" s="33"/>
      <c r="AE53" s="33"/>
      <c r="AF53" s="33"/>
      <c r="AG53" s="198"/>
      <c r="AH53" s="198"/>
      <c r="AI53" s="33"/>
      <c r="AJ53" s="33"/>
    </row>
    <row r="54" spans="1:36" ht="12.75">
      <c r="A54" s="21"/>
      <c r="B54" t="s">
        <v>430</v>
      </c>
      <c r="C54" s="282" t="s">
        <v>138</v>
      </c>
      <c r="D54" s="282"/>
      <c r="E54" s="330">
        <v>39.21</v>
      </c>
      <c r="F54" s="282"/>
      <c r="G54" s="314"/>
      <c r="H54" s="282"/>
      <c r="I54" s="282"/>
      <c r="J54" s="298">
        <f>E54*G54</f>
        <v>0</v>
      </c>
      <c r="K54"/>
      <c r="L54" s="4"/>
      <c r="M54" s="210"/>
      <c r="N54" s="33"/>
      <c r="O54" s="33"/>
      <c r="P54" s="33"/>
      <c r="Q54" s="33"/>
      <c r="R54" s="33"/>
      <c r="S54" s="33"/>
      <c r="T54" s="198"/>
      <c r="U54" s="198"/>
      <c r="V54" s="33"/>
      <c r="W54" s="33"/>
      <c r="AA54" s="33"/>
      <c r="AB54" s="33"/>
      <c r="AC54" s="33"/>
      <c r="AD54" s="33"/>
      <c r="AE54" s="33"/>
      <c r="AF54" s="33"/>
      <c r="AG54" s="198"/>
      <c r="AH54" s="198"/>
      <c r="AI54" s="33"/>
      <c r="AJ54" s="33"/>
    </row>
    <row r="55" spans="1:36" ht="12.75">
      <c r="A55" s="21"/>
      <c r="B55" t="s">
        <v>429</v>
      </c>
      <c r="C55" s="278" t="s">
        <v>138</v>
      </c>
      <c r="D55" s="278"/>
      <c r="E55" s="324">
        <v>168.94</v>
      </c>
      <c r="F55" s="278"/>
      <c r="G55" s="314"/>
      <c r="H55" s="278"/>
      <c r="I55" s="278"/>
      <c r="J55" s="298">
        <f>E55*G55</f>
        <v>0</v>
      </c>
      <c r="K55"/>
      <c r="L55" s="4"/>
      <c r="M55" s="210"/>
      <c r="N55" s="33"/>
      <c r="O55" s="33"/>
      <c r="P55" s="33"/>
      <c r="Q55" s="33"/>
      <c r="R55" s="33"/>
      <c r="S55" s="33"/>
      <c r="T55" s="198"/>
      <c r="U55" s="198"/>
      <c r="V55" s="33"/>
      <c r="W55" s="33"/>
      <c r="AA55" s="33"/>
      <c r="AB55" s="33"/>
      <c r="AC55" s="33"/>
      <c r="AD55" s="33"/>
      <c r="AE55" s="33"/>
      <c r="AF55" s="33"/>
      <c r="AG55" s="198"/>
      <c r="AH55" s="198"/>
      <c r="AI55" s="33"/>
      <c r="AJ55" s="33"/>
    </row>
    <row r="56" spans="1:36" ht="12.75">
      <c r="A56" s="21"/>
      <c r="B56"/>
      <c r="C56" s="278"/>
      <c r="D56" s="278"/>
      <c r="E56" s="329"/>
      <c r="F56" s="278"/>
      <c r="G56" s="314"/>
      <c r="H56" s="278"/>
      <c r="I56" s="278"/>
      <c r="J56" s="298"/>
      <c r="K56"/>
      <c r="L56" s="4"/>
      <c r="M56" s="210"/>
      <c r="N56" s="33"/>
      <c r="O56" s="33"/>
      <c r="P56" s="33"/>
      <c r="Q56" s="33"/>
      <c r="R56" s="33"/>
      <c r="S56" s="33"/>
      <c r="T56" s="198"/>
      <c r="U56" s="198"/>
      <c r="V56" s="33"/>
      <c r="W56" s="33"/>
      <c r="AA56" s="33"/>
      <c r="AB56" s="33"/>
      <c r="AC56" s="33"/>
      <c r="AD56" s="33"/>
      <c r="AE56" s="33"/>
      <c r="AF56" s="33"/>
      <c r="AG56" s="198"/>
      <c r="AH56" s="198"/>
      <c r="AI56" s="33"/>
      <c r="AJ56" s="33"/>
    </row>
    <row r="57" spans="1:36" ht="12.75">
      <c r="A57" s="21"/>
      <c r="B57" t="s">
        <v>142</v>
      </c>
      <c r="C57" s="369" t="s">
        <v>363</v>
      </c>
      <c r="D57" s="286"/>
      <c r="E57" s="331"/>
      <c r="F57" s="286"/>
      <c r="G57" s="316"/>
      <c r="H57" s="281"/>
      <c r="I57" s="281"/>
      <c r="J57" s="305"/>
      <c r="K57" s="6"/>
      <c r="L57" s="4"/>
      <c r="M57" s="208"/>
      <c r="N57" s="98"/>
      <c r="O57" s="198"/>
      <c r="P57" s="198"/>
      <c r="Q57" s="198"/>
      <c r="R57" s="198"/>
      <c r="S57" s="198"/>
      <c r="T57" s="198"/>
      <c r="U57" s="198"/>
      <c r="V57" s="33"/>
      <c r="W57" s="33"/>
      <c r="AA57" s="98"/>
      <c r="AB57" s="198"/>
      <c r="AC57" s="198"/>
      <c r="AD57" s="198"/>
      <c r="AE57" s="198"/>
      <c r="AF57" s="198"/>
      <c r="AG57" s="198"/>
      <c r="AH57" s="198"/>
      <c r="AI57" s="33"/>
      <c r="AJ57" s="33"/>
    </row>
    <row r="58" spans="1:36" ht="12.75">
      <c r="A58" s="21"/>
      <c r="B58"/>
      <c r="C58" s="3">
        <f>2.62+3.61+4.6+5.59+6.58+7.54+1.82*4</f>
        <v>37.82</v>
      </c>
      <c r="E58" s="324"/>
      <c r="G58" s="110"/>
      <c r="J58" s="304"/>
      <c r="K58" s="6"/>
      <c r="L58" s="4"/>
      <c r="M58" s="33"/>
      <c r="N58" s="98"/>
      <c r="O58" s="33"/>
      <c r="P58" s="33"/>
      <c r="Q58" s="33"/>
      <c r="R58" s="33"/>
      <c r="S58" s="33"/>
      <c r="T58" s="33"/>
      <c r="U58" s="33"/>
      <c r="V58" s="33"/>
      <c r="W58" s="33"/>
      <c r="AA58" s="98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ht="16.5">
      <c r="A59" s="21"/>
      <c r="B59"/>
      <c r="C59" s="285"/>
      <c r="D59" s="286"/>
      <c r="E59" s="331"/>
      <c r="F59" s="286"/>
      <c r="G59" s="316"/>
      <c r="H59" s="281"/>
      <c r="I59" s="281"/>
      <c r="J59" s="305"/>
      <c r="K59" s="6"/>
      <c r="L59" s="4"/>
      <c r="M59" s="33"/>
      <c r="N59" s="98"/>
      <c r="U59" s="258"/>
      <c r="W59" s="33"/>
      <c r="AA59" s="98"/>
      <c r="AH59" s="258"/>
      <c r="AJ59" s="33"/>
    </row>
    <row r="60" spans="1:36" ht="18">
      <c r="A60" s="4"/>
      <c r="B60"/>
      <c r="C60" s="320" t="s">
        <v>370</v>
      </c>
      <c r="D60" s="288"/>
      <c r="E60" s="332">
        <v>37.82</v>
      </c>
      <c r="F60" s="289"/>
      <c r="G60" s="297"/>
      <c r="H60" s="281"/>
      <c r="I60" s="281"/>
      <c r="J60" s="305">
        <f>E60*G60</f>
        <v>0</v>
      </c>
      <c r="K60" s="111"/>
      <c r="L60" s="6"/>
      <c r="M60" s="209"/>
      <c r="U60" s="211"/>
      <c r="V60" s="211"/>
      <c r="W60" s="211"/>
      <c r="AH60" s="211"/>
      <c r="AI60" s="211"/>
      <c r="AJ60" s="211"/>
    </row>
    <row r="61" spans="1:36" ht="16.5">
      <c r="A61" s="4"/>
      <c r="B61"/>
      <c r="C61" s="287"/>
      <c r="D61" s="288"/>
      <c r="E61" s="332"/>
      <c r="F61" s="289"/>
      <c r="G61" s="297"/>
      <c r="H61" s="281"/>
      <c r="I61" s="281"/>
      <c r="J61" s="305"/>
      <c r="K61" s="111"/>
      <c r="L61" s="6"/>
      <c r="M61" s="209"/>
      <c r="O61" s="33"/>
      <c r="P61" s="33"/>
      <c r="Q61" s="33"/>
      <c r="R61" s="33"/>
      <c r="S61" s="33"/>
      <c r="T61" s="33"/>
      <c r="U61" s="33"/>
      <c r="V61" s="33"/>
      <c r="W61" s="211"/>
      <c r="AB61" s="33"/>
      <c r="AC61" s="33"/>
      <c r="AD61" s="33"/>
      <c r="AE61" s="33"/>
      <c r="AF61" s="33"/>
      <c r="AG61" s="33"/>
      <c r="AH61" s="33"/>
      <c r="AI61" s="33"/>
      <c r="AJ61" s="211"/>
    </row>
    <row r="62" spans="1:36" ht="12.75">
      <c r="A62" s="4"/>
      <c r="B62" t="s">
        <v>143</v>
      </c>
      <c r="C62" s="290" t="s">
        <v>519</v>
      </c>
      <c r="D62" s="291"/>
      <c r="E62" s="333"/>
      <c r="F62" s="291"/>
      <c r="G62" s="317"/>
      <c r="H62" s="281"/>
      <c r="I62" s="281"/>
      <c r="J62" s="305"/>
      <c r="K62" s="111"/>
      <c r="L62" s="6"/>
      <c r="M62" s="33"/>
      <c r="O62" s="33"/>
      <c r="P62" s="33"/>
      <c r="R62" s="33"/>
      <c r="S62" s="33"/>
      <c r="T62" s="33"/>
      <c r="U62" s="33"/>
      <c r="V62" s="33"/>
      <c r="W62" s="211"/>
      <c r="AB62" s="33"/>
      <c r="AC62" s="33"/>
      <c r="AE62" s="33"/>
      <c r="AF62" s="33"/>
      <c r="AG62" s="33"/>
      <c r="AH62" s="33"/>
      <c r="AI62" s="33"/>
      <c r="AJ62" s="211"/>
    </row>
    <row r="63" spans="1:36" ht="12.75">
      <c r="A63" s="4"/>
      <c r="B63"/>
      <c r="C63" s="290" t="s">
        <v>520</v>
      </c>
      <c r="D63" s="291"/>
      <c r="E63" s="333"/>
      <c r="F63" s="291"/>
      <c r="G63" s="317"/>
      <c r="H63" s="281"/>
      <c r="I63" s="281"/>
      <c r="J63" s="305"/>
      <c r="K63" s="111"/>
      <c r="L63" s="6"/>
      <c r="M63" s="33"/>
      <c r="O63" s="33"/>
      <c r="P63" s="33"/>
      <c r="R63" s="33"/>
      <c r="S63" s="33"/>
      <c r="T63" s="33"/>
      <c r="U63" s="33"/>
      <c r="V63" s="33"/>
      <c r="W63" s="211"/>
      <c r="AB63" s="33"/>
      <c r="AC63" s="33"/>
      <c r="AE63" s="33"/>
      <c r="AF63" s="33"/>
      <c r="AG63" s="33"/>
      <c r="AH63" s="33"/>
      <c r="AI63" s="33"/>
      <c r="AJ63" s="211"/>
    </row>
    <row r="64" spans="1:36" ht="12.75">
      <c r="A64" s="4"/>
      <c r="B64"/>
      <c r="C64" s="290">
        <f>2.37+2.37+2.36</f>
        <v>7.1</v>
      </c>
      <c r="D64" s="291"/>
      <c r="E64" s="333"/>
      <c r="F64" s="291"/>
      <c r="G64" s="317"/>
      <c r="H64" s="281"/>
      <c r="I64" s="281"/>
      <c r="J64" s="305"/>
      <c r="K64" s="111"/>
      <c r="L64" s="6"/>
      <c r="M64" s="33"/>
      <c r="O64" s="33"/>
      <c r="P64" s="33"/>
      <c r="Q64" s="33"/>
      <c r="R64" s="33"/>
      <c r="S64" s="33"/>
      <c r="T64" s="33"/>
      <c r="U64" s="33"/>
      <c r="V64" s="33"/>
      <c r="W64" s="211"/>
      <c r="AB64" s="33"/>
      <c r="AC64" s="33"/>
      <c r="AD64" s="33"/>
      <c r="AE64" s="33"/>
      <c r="AF64" s="33"/>
      <c r="AG64" s="33"/>
      <c r="AH64" s="33"/>
      <c r="AI64" s="33"/>
      <c r="AJ64" s="211"/>
    </row>
    <row r="65" spans="1:36" ht="12.75">
      <c r="A65" s="4"/>
      <c r="B65"/>
      <c r="C65" s="290"/>
      <c r="D65" s="291"/>
      <c r="E65" s="333"/>
      <c r="F65" s="291"/>
      <c r="G65" s="317"/>
      <c r="H65" s="281"/>
      <c r="I65" s="281"/>
      <c r="J65" s="305"/>
      <c r="K65" s="111"/>
      <c r="L65" s="6"/>
      <c r="M65" s="33"/>
      <c r="O65" s="33"/>
      <c r="P65" s="33"/>
      <c r="Q65" s="33"/>
      <c r="R65" s="33"/>
      <c r="S65" s="33"/>
      <c r="T65" s="33"/>
      <c r="U65" s="33"/>
      <c r="V65" s="33"/>
      <c r="W65" s="211"/>
      <c r="AB65" s="33"/>
      <c r="AC65" s="33"/>
      <c r="AD65" s="33"/>
      <c r="AE65" s="33"/>
      <c r="AF65" s="33"/>
      <c r="AG65" s="33"/>
      <c r="AH65" s="33"/>
      <c r="AI65" s="33"/>
      <c r="AJ65" s="211"/>
    </row>
    <row r="66" spans="1:36" ht="12.75">
      <c r="A66" s="4"/>
      <c r="B66"/>
      <c r="C66" s="290"/>
      <c r="D66" s="291"/>
      <c r="E66" s="333"/>
      <c r="F66" s="291"/>
      <c r="G66" s="317"/>
      <c r="H66" s="281"/>
      <c r="I66" s="281"/>
      <c r="J66" s="305"/>
      <c r="K66" s="111"/>
      <c r="L66" s="6"/>
      <c r="M66" s="33"/>
      <c r="O66" s="33"/>
      <c r="P66" s="33"/>
      <c r="Q66" s="198"/>
      <c r="R66" s="33"/>
      <c r="S66" s="33"/>
      <c r="T66" s="33"/>
      <c r="U66" s="33"/>
      <c r="V66" s="33"/>
      <c r="W66" s="211"/>
      <c r="AB66" s="33"/>
      <c r="AC66" s="33"/>
      <c r="AD66" s="198"/>
      <c r="AE66" s="33"/>
      <c r="AF66" s="33"/>
      <c r="AG66" s="33"/>
      <c r="AH66" s="33"/>
      <c r="AI66" s="33"/>
      <c r="AJ66" s="211"/>
    </row>
    <row r="67" spans="1:36" ht="18">
      <c r="A67" s="4"/>
      <c r="B67"/>
      <c r="C67" s="321" t="s">
        <v>370</v>
      </c>
      <c r="D67" s="292"/>
      <c r="E67" s="334">
        <v>37.82</v>
      </c>
      <c r="F67" s="289"/>
      <c r="G67" s="297"/>
      <c r="H67" s="281"/>
      <c r="I67" s="281"/>
      <c r="J67" s="305">
        <f>E67*G67</f>
        <v>0</v>
      </c>
      <c r="K67" s="111"/>
      <c r="L67" s="6"/>
      <c r="M67" s="33"/>
      <c r="O67" s="33"/>
      <c r="P67" s="33"/>
      <c r="Q67" s="198"/>
      <c r="R67" s="33"/>
      <c r="S67" s="33"/>
      <c r="T67" s="33"/>
      <c r="U67" s="33"/>
      <c r="V67" s="33"/>
      <c r="W67" s="211"/>
      <c r="AB67" s="33"/>
      <c r="AC67" s="33"/>
      <c r="AD67" s="198"/>
      <c r="AE67" s="33"/>
      <c r="AF67" s="33"/>
      <c r="AG67" s="33"/>
      <c r="AH67" s="33"/>
      <c r="AI67" s="33"/>
      <c r="AJ67" s="211"/>
    </row>
    <row r="68" spans="1:36" ht="16.5">
      <c r="A68" s="4"/>
      <c r="B68"/>
      <c r="C68" s="321"/>
      <c r="D68" s="292"/>
      <c r="E68" s="334"/>
      <c r="F68" s="289"/>
      <c r="G68" s="297"/>
      <c r="H68" s="281"/>
      <c r="I68" s="281"/>
      <c r="J68" s="305"/>
      <c r="K68" s="111"/>
      <c r="L68" s="6"/>
      <c r="M68" s="33"/>
      <c r="O68" s="33"/>
      <c r="P68" s="33"/>
      <c r="Q68" s="198"/>
      <c r="R68" s="33"/>
      <c r="S68" s="33"/>
      <c r="T68" s="33"/>
      <c r="U68" s="33"/>
      <c r="V68" s="33"/>
      <c r="W68" s="211"/>
      <c r="AB68" s="33"/>
      <c r="AC68" s="33"/>
      <c r="AD68" s="198"/>
      <c r="AE68" s="33"/>
      <c r="AF68" s="33"/>
      <c r="AG68" s="33"/>
      <c r="AH68" s="33"/>
      <c r="AI68" s="33"/>
      <c r="AJ68" s="211"/>
    </row>
    <row r="69" spans="1:36" ht="12.75">
      <c r="A69" s="21"/>
      <c r="B69" t="s">
        <v>144</v>
      </c>
      <c r="C69" s="290" t="s">
        <v>364</v>
      </c>
      <c r="D69" s="291"/>
      <c r="E69" s="333"/>
      <c r="F69" s="291"/>
      <c r="G69" s="317"/>
      <c r="H69" s="281"/>
      <c r="I69" s="286"/>
      <c r="J69" s="305"/>
      <c r="K69" s="6"/>
      <c r="L69" s="6"/>
      <c r="M69" s="33"/>
      <c r="N69" s="98"/>
      <c r="U69" s="258"/>
      <c r="W69" s="33"/>
      <c r="AA69" s="98"/>
      <c r="AH69" s="258"/>
      <c r="AJ69" s="33"/>
    </row>
    <row r="70" spans="1:36" ht="12.75">
      <c r="A70" s="21"/>
      <c r="B70"/>
      <c r="C70" s="290"/>
      <c r="D70" s="291"/>
      <c r="E70" s="333"/>
      <c r="F70" s="291"/>
      <c r="G70" s="317"/>
      <c r="H70" s="281"/>
      <c r="I70" s="286"/>
      <c r="J70" s="305"/>
      <c r="K70" s="6"/>
      <c r="L70" s="6"/>
      <c r="M70" s="33"/>
      <c r="N70" s="98"/>
      <c r="U70" s="258"/>
      <c r="W70" s="33"/>
      <c r="AA70" s="98"/>
      <c r="AH70" s="258"/>
      <c r="AJ70" s="33"/>
    </row>
    <row r="71" spans="1:36" ht="18">
      <c r="A71" s="21"/>
      <c r="B71"/>
      <c r="C71" s="321" t="s">
        <v>371</v>
      </c>
      <c r="D71" s="292"/>
      <c r="E71" s="334">
        <f>E54+E55</f>
        <v>208.15</v>
      </c>
      <c r="F71" s="293"/>
      <c r="G71" s="316"/>
      <c r="H71" s="281"/>
      <c r="I71" s="286"/>
      <c r="J71" s="305">
        <f>E71*G71</f>
        <v>0</v>
      </c>
      <c r="K71" s="6"/>
      <c r="L71" s="6"/>
      <c r="M71" s="33"/>
      <c r="N71" s="98"/>
      <c r="U71" s="258"/>
      <c r="W71" s="33"/>
      <c r="AA71" s="98"/>
      <c r="AH71" s="258"/>
      <c r="AJ71" s="33"/>
    </row>
    <row r="72" spans="1:36" ht="12.75">
      <c r="A72" s="21"/>
      <c r="B72" s="53"/>
      <c r="C72" s="7"/>
      <c r="D72" s="7"/>
      <c r="E72" s="7"/>
      <c r="F72" s="7"/>
      <c r="G72" s="7"/>
      <c r="H72" s="7"/>
      <c r="I72" s="60"/>
      <c r="J72" s="7"/>
      <c r="K72" s="6"/>
      <c r="L72" s="6"/>
      <c r="M72" s="33"/>
      <c r="N72" s="98"/>
      <c r="U72" s="258"/>
      <c r="W72" s="33"/>
      <c r="AA72" s="98"/>
      <c r="AH72" s="258"/>
      <c r="AJ72" s="33"/>
    </row>
    <row r="73" spans="1:36" ht="12.75">
      <c r="A73" s="21"/>
      <c r="B73" s="4" t="s">
        <v>145</v>
      </c>
      <c r="C73" s="4" t="s">
        <v>652</v>
      </c>
      <c r="D73" s="4"/>
      <c r="E73" s="4"/>
      <c r="F73" s="4"/>
      <c r="G73" s="4"/>
      <c r="H73" s="4"/>
      <c r="I73" s="60"/>
      <c r="J73" s="7"/>
      <c r="K73" s="6"/>
      <c r="L73" s="6"/>
      <c r="M73" s="33"/>
      <c r="N73" s="33"/>
      <c r="O73" s="33"/>
      <c r="P73" s="33"/>
      <c r="Q73" s="33"/>
      <c r="R73" s="33"/>
      <c r="S73" s="33"/>
      <c r="T73" s="33"/>
      <c r="U73" s="258"/>
      <c r="W73" s="33"/>
      <c r="AA73" s="33"/>
      <c r="AB73" s="33"/>
      <c r="AC73" s="33"/>
      <c r="AD73" s="33"/>
      <c r="AE73" s="33"/>
      <c r="AF73" s="33"/>
      <c r="AG73" s="33"/>
      <c r="AH73" s="258"/>
      <c r="AJ73" s="33"/>
    </row>
    <row r="74" spans="1:36" ht="12.75">
      <c r="A74" s="21"/>
      <c r="B74" s="4"/>
      <c r="C74" s="4" t="s">
        <v>196</v>
      </c>
      <c r="D74" s="4"/>
      <c r="E74" s="4"/>
      <c r="F74" s="4"/>
      <c r="G74" s="4"/>
      <c r="H74" s="4"/>
      <c r="I74" s="60"/>
      <c r="J74" s="7"/>
      <c r="K74" s="6"/>
      <c r="L74" s="6"/>
      <c r="M74" s="33"/>
      <c r="N74" s="33"/>
      <c r="O74" s="33"/>
      <c r="P74" s="33"/>
      <c r="Q74" s="33"/>
      <c r="R74" s="33"/>
      <c r="S74" s="33"/>
      <c r="T74" s="33"/>
      <c r="U74" s="258"/>
      <c r="W74" s="33"/>
      <c r="AA74" s="33"/>
      <c r="AB74" s="33"/>
      <c r="AC74" s="33"/>
      <c r="AD74" s="33"/>
      <c r="AE74" s="33"/>
      <c r="AF74" s="33"/>
      <c r="AG74" s="33"/>
      <c r="AH74" s="258"/>
      <c r="AJ74" s="33"/>
    </row>
    <row r="75" spans="1:36" ht="12.75">
      <c r="A75" s="21"/>
      <c r="B75" s="4"/>
      <c r="C75" s="4" t="s">
        <v>515</v>
      </c>
      <c r="D75" s="4"/>
      <c r="E75" s="4"/>
      <c r="F75" s="4"/>
      <c r="G75" s="4"/>
      <c r="H75" s="4"/>
      <c r="I75" s="60"/>
      <c r="J75" s="7"/>
      <c r="K75" s="6"/>
      <c r="L75" s="6"/>
      <c r="M75" s="33"/>
      <c r="N75" s="33"/>
      <c r="O75" s="33"/>
      <c r="P75" s="33"/>
      <c r="Q75" s="33"/>
      <c r="R75" s="33"/>
      <c r="S75" s="33"/>
      <c r="T75" s="33"/>
      <c r="U75" s="258"/>
      <c r="W75" s="33"/>
      <c r="AA75" s="33"/>
      <c r="AB75" s="33"/>
      <c r="AC75" s="33"/>
      <c r="AD75" s="33"/>
      <c r="AE75" s="33"/>
      <c r="AF75" s="33"/>
      <c r="AG75" s="33"/>
      <c r="AH75" s="258"/>
      <c r="AJ75" s="33"/>
    </row>
    <row r="76" spans="1:36" ht="12.75">
      <c r="A76" s="21"/>
      <c r="B76" s="4"/>
      <c r="C76" s="4" t="s">
        <v>607</v>
      </c>
      <c r="D76" s="4"/>
      <c r="E76" s="4"/>
      <c r="F76" s="4"/>
      <c r="G76" s="4"/>
      <c r="H76" s="4"/>
      <c r="I76" s="60"/>
      <c r="J76" s="7"/>
      <c r="K76" s="6"/>
      <c r="L76" s="6"/>
      <c r="M76" s="33"/>
      <c r="N76" s="33"/>
      <c r="O76" s="33"/>
      <c r="P76" s="33"/>
      <c r="Q76" s="33"/>
      <c r="R76" s="33"/>
      <c r="S76" s="33"/>
      <c r="T76" s="33"/>
      <c r="U76" s="258"/>
      <c r="W76" s="33"/>
      <c r="AA76" s="33"/>
      <c r="AB76" s="33"/>
      <c r="AC76" s="33"/>
      <c r="AD76" s="33"/>
      <c r="AE76" s="33"/>
      <c r="AF76" s="33"/>
      <c r="AG76" s="33"/>
      <c r="AH76" s="258"/>
      <c r="AJ76" s="33"/>
    </row>
    <row r="77" spans="1:36" ht="12.75">
      <c r="A77" s="21"/>
      <c r="B77" s="4"/>
      <c r="C77" s="4" t="s">
        <v>198</v>
      </c>
      <c r="D77" s="4"/>
      <c r="E77" s="4"/>
      <c r="F77" s="4"/>
      <c r="G77" s="4"/>
      <c r="H77" s="4"/>
      <c r="I77" s="60"/>
      <c r="J77" s="7"/>
      <c r="K77" s="6"/>
      <c r="L77" s="6"/>
      <c r="M77" s="33"/>
      <c r="N77" s="33"/>
      <c r="O77" s="33"/>
      <c r="P77" s="33"/>
      <c r="Q77" s="33"/>
      <c r="R77" s="33"/>
      <c r="S77" s="33"/>
      <c r="T77" s="33"/>
      <c r="U77" s="258"/>
      <c r="W77" s="33"/>
      <c r="AA77" s="33"/>
      <c r="AB77" s="33"/>
      <c r="AC77" s="33"/>
      <c r="AD77" s="33"/>
      <c r="AE77" s="33"/>
      <c r="AF77" s="33"/>
      <c r="AG77" s="33"/>
      <c r="AH77" s="258"/>
      <c r="AJ77" s="33"/>
    </row>
    <row r="78" spans="1:36" ht="12.75">
      <c r="A78" s="21"/>
      <c r="B78" s="4"/>
      <c r="C78" s="4"/>
      <c r="D78" s="4"/>
      <c r="E78" s="4"/>
      <c r="F78" s="4"/>
      <c r="G78" s="4"/>
      <c r="H78" s="4"/>
      <c r="I78" s="60"/>
      <c r="J78" s="7"/>
      <c r="K78" s="6"/>
      <c r="L78" s="6"/>
      <c r="M78" s="33"/>
      <c r="N78" s="33"/>
      <c r="O78" s="33"/>
      <c r="P78" s="33"/>
      <c r="Q78" s="33"/>
      <c r="R78" s="33"/>
      <c r="S78" s="33"/>
      <c r="T78" s="33"/>
      <c r="U78" s="258"/>
      <c r="W78" s="33"/>
      <c r="AA78" s="33"/>
      <c r="AB78" s="33"/>
      <c r="AC78" s="33"/>
      <c r="AD78" s="33"/>
      <c r="AE78" s="33"/>
      <c r="AF78" s="33"/>
      <c r="AG78" s="33"/>
      <c r="AH78" s="258"/>
      <c r="AJ78" s="33"/>
    </row>
    <row r="79" spans="1:36" ht="12.75">
      <c r="A79" s="21"/>
      <c r="B79" s="7"/>
      <c r="C79" s="4" t="s">
        <v>527</v>
      </c>
      <c r="D79" s="4"/>
      <c r="E79" s="4">
        <v>1</v>
      </c>
      <c r="F79" s="4"/>
      <c r="G79" s="4"/>
      <c r="H79" s="4"/>
      <c r="I79" s="60"/>
      <c r="J79" s="7">
        <f>E79*G79</f>
        <v>0</v>
      </c>
      <c r="K79" s="6"/>
      <c r="L79" s="6"/>
      <c r="M79" s="33"/>
      <c r="O79" s="33"/>
      <c r="P79" s="33"/>
      <c r="Q79" s="33"/>
      <c r="R79" s="33"/>
      <c r="S79" s="33"/>
      <c r="T79" s="33"/>
      <c r="U79" s="258"/>
      <c r="W79" s="33"/>
      <c r="AB79" s="33"/>
      <c r="AC79" s="33"/>
      <c r="AD79" s="33"/>
      <c r="AE79" s="33"/>
      <c r="AF79" s="33"/>
      <c r="AG79" s="33"/>
      <c r="AH79" s="258"/>
      <c r="AJ79" s="33"/>
    </row>
    <row r="80" spans="1:36" ht="12.75">
      <c r="A80" s="21"/>
      <c r="B80" s="7"/>
      <c r="C80" s="4" t="s">
        <v>154</v>
      </c>
      <c r="D80" s="4"/>
      <c r="E80" s="4">
        <v>1</v>
      </c>
      <c r="F80" s="4"/>
      <c r="G80" s="4"/>
      <c r="H80" s="4"/>
      <c r="I80" s="60"/>
      <c r="J80" s="7">
        <f>E80*G80</f>
        <v>0</v>
      </c>
      <c r="K80" s="6"/>
      <c r="L80" s="6"/>
      <c r="M80" s="33"/>
      <c r="O80" s="33"/>
      <c r="P80" s="33"/>
      <c r="Q80" s="33"/>
      <c r="R80" s="33"/>
      <c r="S80" s="33"/>
      <c r="T80" s="33"/>
      <c r="U80" s="258"/>
      <c r="W80" s="33"/>
      <c r="AB80" s="33"/>
      <c r="AC80" s="33"/>
      <c r="AD80" s="33"/>
      <c r="AE80" s="33"/>
      <c r="AF80" s="33"/>
      <c r="AG80" s="33"/>
      <c r="AH80" s="258"/>
      <c r="AJ80" s="33"/>
    </row>
    <row r="81" spans="1:36" ht="12.75">
      <c r="A81" s="21"/>
      <c r="B81" s="53"/>
      <c r="C81" s="7"/>
      <c r="D81" s="7"/>
      <c r="E81" s="7"/>
      <c r="F81" s="7"/>
      <c r="G81" s="7"/>
      <c r="H81" s="7"/>
      <c r="I81" s="60"/>
      <c r="J81" s="7"/>
      <c r="K81" s="6"/>
      <c r="L81" s="6"/>
      <c r="M81" s="33"/>
      <c r="N81" s="98"/>
      <c r="U81" s="258"/>
      <c r="W81" s="33"/>
      <c r="AA81" s="98"/>
      <c r="AH81" s="258"/>
      <c r="AJ81" s="33"/>
    </row>
    <row r="82" spans="1:36" ht="13.5" thickBot="1">
      <c r="A82" s="5"/>
      <c r="B82" s="177" t="s">
        <v>475</v>
      </c>
      <c r="C82" s="178"/>
      <c r="D82" s="179"/>
      <c r="E82" s="178"/>
      <c r="F82" s="179"/>
      <c r="G82" s="178"/>
      <c r="H82" s="179"/>
      <c r="I82" s="179"/>
      <c r="J82" s="177">
        <f>SUM(J19:J81)</f>
        <v>0</v>
      </c>
      <c r="K82" s="27"/>
      <c r="L82" s="6"/>
      <c r="M82" s="33"/>
      <c r="N82" s="222"/>
      <c r="O82" s="198"/>
      <c r="P82" s="187"/>
      <c r="Q82" s="198"/>
      <c r="R82" s="187"/>
      <c r="S82" s="198"/>
      <c r="T82" s="187"/>
      <c r="U82" s="187"/>
      <c r="V82" s="222"/>
      <c r="W82" s="264"/>
      <c r="AA82" s="222"/>
      <c r="AB82" s="198"/>
      <c r="AC82" s="187"/>
      <c r="AD82" s="198"/>
      <c r="AE82" s="187"/>
      <c r="AF82" s="198"/>
      <c r="AG82" s="187"/>
      <c r="AH82" s="187"/>
      <c r="AI82" s="222"/>
      <c r="AJ82" s="264"/>
    </row>
    <row r="83" spans="11:36" ht="12.75">
      <c r="K83" s="27"/>
      <c r="L83" s="116"/>
      <c r="M83" s="219"/>
      <c r="W83" s="264"/>
      <c r="AJ83" s="264"/>
    </row>
    <row r="84" spans="12:13" ht="12.75">
      <c r="L84" s="116"/>
      <c r="M84" s="33"/>
    </row>
    <row r="85" spans="12:13" ht="12.75">
      <c r="L85" s="116"/>
      <c r="M85" s="117"/>
    </row>
    <row r="86" spans="12:13" ht="12.75">
      <c r="L86" s="6"/>
      <c r="M86" s="33"/>
    </row>
    <row r="87" spans="12:13" ht="12.75">
      <c r="L87" s="6"/>
      <c r="M87" s="33"/>
    </row>
    <row r="88" spans="12:13" ht="12.75">
      <c r="L88" s="6"/>
      <c r="M88" s="33"/>
    </row>
    <row r="89" spans="12:13" ht="12.75">
      <c r="L89" s="6"/>
      <c r="M89" s="33"/>
    </row>
    <row r="90" spans="12:13" ht="12.75">
      <c r="L90" s="6"/>
      <c r="M90" s="33"/>
    </row>
    <row r="91" spans="12:13" ht="12.75">
      <c r="L91" s="6"/>
      <c r="M91" s="33"/>
    </row>
    <row r="92" spans="12:13" ht="12.75">
      <c r="L92" s="6"/>
      <c r="M92" s="33"/>
    </row>
    <row r="93" spans="12:13" ht="12.75">
      <c r="L93" s="6"/>
      <c r="M93" s="33"/>
    </row>
    <row r="94" spans="12:13" ht="12.75">
      <c r="L94" s="6"/>
      <c r="M94" s="33"/>
    </row>
    <row r="95" spans="12:13" ht="12.75">
      <c r="L95" s="6"/>
      <c r="M95" s="33"/>
    </row>
    <row r="96" spans="12:13" ht="12.75">
      <c r="L96" s="6"/>
      <c r="M96" s="33"/>
    </row>
    <row r="97" ht="18" customHeight="1">
      <c r="L97" s="6"/>
    </row>
    <row r="98" ht="12.75">
      <c r="L98" s="6"/>
    </row>
    <row r="99" spans="12:13" ht="12.75">
      <c r="L99" s="6"/>
      <c r="M99" s="33"/>
    </row>
    <row r="100" spans="12:13" ht="12.75">
      <c r="L100" s="6"/>
      <c r="M100" s="33"/>
    </row>
    <row r="101" spans="12:13" ht="12.75">
      <c r="L101" s="6"/>
      <c r="M101" s="219"/>
    </row>
    <row r="102" spans="12:13" ht="12.75">
      <c r="L102" s="4"/>
      <c r="M102" s="33"/>
    </row>
    <row r="103" spans="12:13" ht="12.75">
      <c r="L103" s="4"/>
      <c r="M103" s="33"/>
    </row>
    <row r="104" spans="12:13" ht="12.75">
      <c r="L104" s="4"/>
      <c r="M104" s="33"/>
    </row>
    <row r="105" spans="12:13" ht="11.25" customHeight="1">
      <c r="L105" s="4"/>
      <c r="M105" s="33"/>
    </row>
    <row r="106" spans="12:13" ht="12.75">
      <c r="L106" s="4"/>
      <c r="M106" s="33"/>
    </row>
    <row r="107" spans="12:13" ht="12.75">
      <c r="L107" s="42"/>
      <c r="M107" s="33"/>
    </row>
    <row r="108" ht="12.75">
      <c r="M108" s="33"/>
    </row>
    <row r="109" ht="12.75">
      <c r="M109" s="33"/>
    </row>
    <row r="110" spans="12:13" ht="12.75">
      <c r="L110" s="6"/>
      <c r="M110" s="33"/>
    </row>
    <row r="111" spans="12:13" ht="12.75">
      <c r="L111" s="6"/>
      <c r="M111" s="33"/>
    </row>
    <row r="112" spans="12:13" ht="12.75">
      <c r="L112" s="116"/>
      <c r="M112" s="33"/>
    </row>
    <row r="113" spans="12:13" ht="12.75">
      <c r="L113" s="116"/>
      <c r="M113" s="33"/>
    </row>
    <row r="114" spans="12:13" ht="12.75">
      <c r="L114" s="6"/>
      <c r="M114" s="33"/>
    </row>
    <row r="115" spans="12:13" ht="12.75">
      <c r="L115" s="6"/>
      <c r="M115" s="33"/>
    </row>
    <row r="116" spans="12:13" ht="12.75">
      <c r="L116" s="6"/>
      <c r="M116" s="33"/>
    </row>
    <row r="117" spans="12:13" ht="12.75">
      <c r="L117" s="6"/>
      <c r="M117" s="33"/>
    </row>
    <row r="118" spans="12:13" ht="12.75">
      <c r="L118" s="6"/>
      <c r="M118" s="33"/>
    </row>
    <row r="119" spans="12:13" ht="12.75">
      <c r="L119" s="6"/>
      <c r="M119" s="33"/>
    </row>
    <row r="120" spans="12:13" ht="12.75">
      <c r="L120" s="6"/>
      <c r="M120" s="33"/>
    </row>
    <row r="121" spans="12:13" ht="12.75">
      <c r="L121" s="6"/>
      <c r="M121" s="33"/>
    </row>
    <row r="122" spans="12:13" ht="12.75">
      <c r="L122" s="6"/>
      <c r="M122" s="33"/>
    </row>
    <row r="123" spans="12:13" ht="12.75">
      <c r="L123" s="6"/>
      <c r="M123" s="33"/>
    </row>
    <row r="124" spans="12:13" ht="12.75">
      <c r="L124" s="6"/>
      <c r="M124" s="33"/>
    </row>
    <row r="125" spans="12:13" ht="12.75">
      <c r="L125" s="6"/>
      <c r="M125" s="33"/>
    </row>
    <row r="126" spans="12:13" ht="12.75">
      <c r="L126" s="6"/>
      <c r="M126" s="33"/>
    </row>
    <row r="127" spans="12:13" ht="12.75">
      <c r="L127" s="6"/>
      <c r="M127" s="33"/>
    </row>
    <row r="128" spans="12:13" ht="12.75">
      <c r="L128" s="6"/>
      <c r="M128" s="33"/>
    </row>
    <row r="129" spans="12:13" ht="12.75">
      <c r="L129" s="6"/>
      <c r="M129" s="33"/>
    </row>
    <row r="130" spans="12:13" ht="12.75">
      <c r="L130" s="6"/>
      <c r="M130" s="33"/>
    </row>
    <row r="131" ht="12.75">
      <c r="L131" s="6"/>
    </row>
    <row r="132" spans="12:13" ht="12.75">
      <c r="L132" s="6"/>
      <c r="M132" s="33"/>
    </row>
    <row r="133" spans="12:13" ht="12.75">
      <c r="L133" s="6"/>
      <c r="M133" s="33"/>
    </row>
    <row r="134" spans="12:13" ht="12.75">
      <c r="L134" s="107"/>
      <c r="M134" s="33"/>
    </row>
    <row r="135" spans="12:13" ht="12.75">
      <c r="L135" s="6"/>
      <c r="M135" s="33"/>
    </row>
    <row r="136" spans="12:13" ht="12.75">
      <c r="L136" s="6"/>
      <c r="M136" s="33"/>
    </row>
    <row r="137" spans="12:13" ht="12.75">
      <c r="L137" s="107"/>
      <c r="M137" s="33"/>
    </row>
    <row r="138" spans="12:13" ht="12.75">
      <c r="L138" s="6"/>
      <c r="M138" s="33"/>
    </row>
    <row r="139" spans="12:13" ht="12.75">
      <c r="L139" s="6"/>
      <c r="M139" s="33"/>
    </row>
    <row r="140" spans="12:13" ht="12.75">
      <c r="L140" s="6"/>
      <c r="M140" s="33"/>
    </row>
    <row r="141" ht="12.75">
      <c r="L141" s="6"/>
    </row>
    <row r="142" spans="12:13" ht="12.75">
      <c r="L142" s="7"/>
      <c r="M142" s="33"/>
    </row>
    <row r="143" spans="12:13" ht="12.75">
      <c r="L143" s="7"/>
      <c r="M143" s="33"/>
    </row>
    <row r="144" spans="12:13" ht="12.75">
      <c r="L144" s="7"/>
      <c r="M144" s="33"/>
    </row>
    <row r="145" spans="12:13" ht="12.75">
      <c r="L145" s="7"/>
      <c r="M145" s="33"/>
    </row>
    <row r="146" spans="12:13" ht="12.75">
      <c r="L146" s="7"/>
      <c r="M146" s="33"/>
    </row>
    <row r="147" spans="12:13" ht="12.75">
      <c r="L147" s="7"/>
      <c r="M147" s="33"/>
    </row>
    <row r="148" spans="12:13" ht="12.75">
      <c r="L148" s="7"/>
      <c r="M148" s="33"/>
    </row>
    <row r="149" spans="12:13" ht="12.75">
      <c r="L149" s="7"/>
      <c r="M149" s="33"/>
    </row>
    <row r="150" ht="12.75">
      <c r="L150" s="7"/>
    </row>
    <row r="151" ht="12.75">
      <c r="L151" s="7"/>
    </row>
    <row r="152" ht="12.75">
      <c r="L152" s="7"/>
    </row>
    <row r="153" ht="12.75">
      <c r="L153" s="7"/>
    </row>
    <row r="154" ht="12.75">
      <c r="L154" s="7"/>
    </row>
    <row r="155" ht="12.75">
      <c r="L155" s="7"/>
    </row>
    <row r="156" ht="12.75">
      <c r="L156" s="7"/>
    </row>
    <row r="157" ht="12.75" customHeight="1">
      <c r="L157" s="7"/>
    </row>
    <row r="158" ht="14.25" customHeight="1">
      <c r="L158" s="7"/>
    </row>
    <row r="159" ht="12.75">
      <c r="L159" s="7"/>
    </row>
    <row r="160" spans="12:13" ht="12.75">
      <c r="L160" s="7"/>
      <c r="M160" s="33"/>
    </row>
    <row r="161" spans="12:13" ht="12.75">
      <c r="L161" s="7"/>
      <c r="M161" s="33"/>
    </row>
    <row r="162" spans="12:13" ht="12.75">
      <c r="L162" s="7"/>
      <c r="M162" s="33"/>
    </row>
    <row r="163" spans="12:13" ht="12.75">
      <c r="L163" s="7"/>
      <c r="M163" s="33"/>
    </row>
    <row r="164" spans="12:13" ht="12.75">
      <c r="L164" s="7"/>
      <c r="M164" s="33"/>
    </row>
    <row r="165" ht="12.75">
      <c r="L165" s="7"/>
    </row>
    <row r="166" ht="12.75">
      <c r="L166" s="7"/>
    </row>
    <row r="167" ht="12.75">
      <c r="L167" s="7"/>
    </row>
    <row r="168" ht="12.75">
      <c r="L168" s="7"/>
    </row>
    <row r="169" ht="12.75">
      <c r="L169" s="7"/>
    </row>
    <row r="170" ht="12.75">
      <c r="L170" s="7"/>
    </row>
    <row r="171" ht="12.75">
      <c r="L171" s="127"/>
    </row>
    <row r="172" spans="12:13" ht="12.75">
      <c r="L172" s="127"/>
      <c r="M172" s="72"/>
    </row>
    <row r="173" spans="12:13" ht="12.75">
      <c r="L173" s="127"/>
      <c r="M173" s="222"/>
    </row>
    <row r="174" ht="12.75">
      <c r="L174" s="127"/>
    </row>
    <row r="175" ht="12.75">
      <c r="L175" s="7"/>
    </row>
    <row r="176" ht="12.75">
      <c r="L176" s="7"/>
    </row>
    <row r="177" ht="12.75">
      <c r="L177" s="7"/>
    </row>
    <row r="178" ht="12.75">
      <c r="L178" s="7"/>
    </row>
    <row r="179" ht="12.75">
      <c r="L179" s="7"/>
    </row>
    <row r="180" ht="12.75">
      <c r="L180" s="7"/>
    </row>
    <row r="181" ht="12.75">
      <c r="L181" s="7"/>
    </row>
    <row r="182" ht="12.75">
      <c r="L182" s="7"/>
    </row>
    <row r="183" ht="12.75">
      <c r="L183" s="6"/>
    </row>
    <row r="184" ht="12.75">
      <c r="L184" s="6"/>
    </row>
    <row r="185" ht="12.75">
      <c r="L185" s="6"/>
    </row>
    <row r="186" ht="12.75">
      <c r="L186" s="6"/>
    </row>
    <row r="187" ht="12.75">
      <c r="L187" s="6"/>
    </row>
    <row r="188" ht="12.75">
      <c r="L188" s="6"/>
    </row>
    <row r="189" ht="12.75">
      <c r="L189" s="6"/>
    </row>
    <row r="190" ht="12.75">
      <c r="L190" s="6"/>
    </row>
    <row r="191" ht="12.75">
      <c r="L191" s="6"/>
    </row>
    <row r="192" ht="12.75">
      <c r="L192" s="6"/>
    </row>
    <row r="193" ht="12.75">
      <c r="L193" s="6"/>
    </row>
    <row r="194" ht="12.75">
      <c r="L194" s="7"/>
    </row>
    <row r="195" ht="12.75">
      <c r="L195" s="7"/>
    </row>
    <row r="196" ht="12.75">
      <c r="L196" s="7"/>
    </row>
    <row r="197" ht="12.75">
      <c r="L197" s="7"/>
    </row>
    <row r="198" ht="12.75">
      <c r="L198" s="7"/>
    </row>
    <row r="199" ht="12.75">
      <c r="L199" s="7"/>
    </row>
    <row r="200" ht="12.75">
      <c r="L200" s="7"/>
    </row>
    <row r="201" ht="12.75">
      <c r="L201" s="7"/>
    </row>
    <row r="202" ht="12.75">
      <c r="L202" s="7"/>
    </row>
    <row r="203" ht="12.75">
      <c r="L203" s="7"/>
    </row>
    <row r="204" ht="12.75">
      <c r="L204" s="7"/>
    </row>
    <row r="205" ht="12.75">
      <c r="L205" s="7"/>
    </row>
    <row r="206" ht="12.75">
      <c r="L206" s="7"/>
    </row>
    <row r="207" ht="12.75">
      <c r="L207" s="7"/>
    </row>
    <row r="208" ht="12.75">
      <c r="L208" s="7"/>
    </row>
    <row r="209" spans="12:13" ht="12.75">
      <c r="L209" s="7"/>
      <c r="M209" s="260"/>
    </row>
    <row r="210" spans="12:13" ht="12.75">
      <c r="L210" s="7"/>
      <c r="M210" s="260"/>
    </row>
    <row r="211" spans="12:13" ht="12.75">
      <c r="L211" s="7"/>
      <c r="M211" s="260"/>
    </row>
    <row r="212" spans="12:13" ht="12.75">
      <c r="L212" s="7"/>
      <c r="M212" s="260"/>
    </row>
    <row r="213" spans="12:13" ht="12.75">
      <c r="L213" s="7"/>
      <c r="M213" s="260"/>
    </row>
    <row r="214" spans="12:13" ht="12.75">
      <c r="L214" s="7"/>
      <c r="M214" s="260"/>
    </row>
    <row r="215" spans="12:13" ht="12.75">
      <c r="L215" s="7"/>
      <c r="M215" s="260"/>
    </row>
    <row r="216" spans="12:13" ht="12.75">
      <c r="L216" s="7"/>
      <c r="M216" s="260"/>
    </row>
    <row r="217" spans="12:13" ht="12.75">
      <c r="L217" s="7"/>
      <c r="M217" s="260"/>
    </row>
    <row r="218" spans="12:13" ht="12.75">
      <c r="L218" s="7"/>
      <c r="M218" s="260"/>
    </row>
    <row r="219" spans="12:13" ht="12.75">
      <c r="L219" s="7"/>
      <c r="M219" s="260"/>
    </row>
    <row r="220" spans="12:13" ht="12.75">
      <c r="L220" s="6"/>
      <c r="M220" s="260"/>
    </row>
    <row r="221" spans="12:13" ht="12.75">
      <c r="L221" s="6"/>
      <c r="M221" s="260"/>
    </row>
    <row r="222" spans="12:13" ht="12.75">
      <c r="L222" s="6"/>
      <c r="M222" s="260"/>
    </row>
    <row r="223" spans="12:13" ht="12.75">
      <c r="L223" s="6"/>
      <c r="M223" s="260"/>
    </row>
    <row r="224" spans="12:13" ht="12.75">
      <c r="L224" s="6"/>
      <c r="M224" s="260"/>
    </row>
    <row r="225" spans="12:13" ht="12.75">
      <c r="L225" s="6"/>
      <c r="M225" s="260"/>
    </row>
    <row r="226" spans="12:13" ht="12.75">
      <c r="L226" s="6"/>
      <c r="M226" s="260"/>
    </row>
    <row r="227" spans="12:13" ht="12.75">
      <c r="L227" s="6"/>
      <c r="M227" s="260"/>
    </row>
    <row r="228" spans="12:13" ht="12.75">
      <c r="L228" s="6"/>
      <c r="M228" s="260"/>
    </row>
    <row r="229" spans="12:13" ht="12.75">
      <c r="L229" s="6"/>
      <c r="M229" s="260"/>
    </row>
    <row r="230" spans="12:13" ht="12.75">
      <c r="L230" s="6"/>
      <c r="M230" s="260"/>
    </row>
    <row r="231" spans="12:13" ht="12.75">
      <c r="L231" s="6"/>
      <c r="M231" s="260"/>
    </row>
    <row r="232" spans="12:13" ht="12.75">
      <c r="L232" s="6"/>
      <c r="M232" s="260"/>
    </row>
    <row r="233" spans="12:13" ht="12.75">
      <c r="L233" s="6"/>
      <c r="M233" s="260"/>
    </row>
    <row r="234" spans="12:13" ht="12.75">
      <c r="L234" s="6"/>
      <c r="M234" s="260"/>
    </row>
    <row r="235" spans="12:13" ht="12.75">
      <c r="L235" s="6"/>
      <c r="M235" s="260"/>
    </row>
    <row r="236" spans="12:13" ht="12.75">
      <c r="L236" s="6"/>
      <c r="M236" s="260"/>
    </row>
    <row r="237" spans="12:13" ht="12.75">
      <c r="L237" s="6"/>
      <c r="M237" s="260"/>
    </row>
    <row r="238" spans="12:13" ht="12.75">
      <c r="L238" s="6"/>
      <c r="M238" s="260"/>
    </row>
    <row r="239" spans="12:13" ht="12.75">
      <c r="L239" s="6"/>
      <c r="M239" s="260"/>
    </row>
    <row r="240" spans="12:13" ht="12.75">
      <c r="L240" s="6"/>
      <c r="M240" s="260"/>
    </row>
    <row r="241" spans="12:13" ht="12.75">
      <c r="L241" s="6"/>
      <c r="M241" s="260"/>
    </row>
    <row r="242" spans="12:13" ht="12.75">
      <c r="L242" s="6"/>
      <c r="M242" s="260"/>
    </row>
    <row r="243" spans="12:13" ht="12.75">
      <c r="L243" s="6"/>
      <c r="M243" s="260"/>
    </row>
    <row r="244" spans="12:13" ht="12.75">
      <c r="L244" s="6"/>
      <c r="M244" s="260"/>
    </row>
    <row r="245" spans="12:13" ht="12.75">
      <c r="L245" s="6"/>
      <c r="M245" s="260"/>
    </row>
    <row r="246" spans="12:13" ht="12.75">
      <c r="L246" s="6"/>
      <c r="M246" s="260"/>
    </row>
    <row r="247" spans="12:13" ht="12.75">
      <c r="L247" s="6"/>
      <c r="M247" s="260"/>
    </row>
    <row r="248" spans="12:13" ht="12.75">
      <c r="L248" s="6"/>
      <c r="M248" s="33"/>
    </row>
    <row r="249" spans="12:13" ht="12.75">
      <c r="L249" s="6"/>
      <c r="M249" s="33"/>
    </row>
    <row r="250" spans="12:13" ht="12.75">
      <c r="L250" s="6"/>
      <c r="M250" s="33"/>
    </row>
    <row r="251" spans="12:13" ht="12.75">
      <c r="L251" s="6"/>
      <c r="M251" s="33"/>
    </row>
    <row r="252" spans="12:13" ht="12.75">
      <c r="L252" s="6"/>
      <c r="M252" s="33"/>
    </row>
    <row r="253" spans="12:13" ht="12.75">
      <c r="L253" s="6"/>
      <c r="M253" s="33"/>
    </row>
    <row r="254" spans="12:13" ht="12.75">
      <c r="L254" s="6"/>
      <c r="M254" s="33"/>
    </row>
    <row r="255" spans="12:13" ht="12.75">
      <c r="L255" s="6"/>
      <c r="M255" s="33"/>
    </row>
    <row r="256" spans="12:13" ht="12.75">
      <c r="L256" s="6"/>
      <c r="M256" s="33"/>
    </row>
    <row r="257" spans="12:13" ht="12.75">
      <c r="L257" s="6"/>
      <c r="M257" s="33"/>
    </row>
    <row r="258" spans="12:13" ht="12.75">
      <c r="L258" s="6"/>
      <c r="M258" s="33"/>
    </row>
    <row r="259" spans="12:13" ht="12.75">
      <c r="L259" s="6"/>
      <c r="M259" s="33"/>
    </row>
    <row r="260" spans="12:13" ht="12.75">
      <c r="L260" s="6"/>
      <c r="M260" s="33"/>
    </row>
    <row r="261" spans="12:13" ht="12.75">
      <c r="L261" s="6"/>
      <c r="M261" s="33"/>
    </row>
    <row r="262" spans="12:13" ht="12.75">
      <c r="L262" s="6"/>
      <c r="M262" s="71"/>
    </row>
    <row r="263" spans="12:13" ht="12.75">
      <c r="L263" s="6"/>
      <c r="M263" s="33"/>
    </row>
    <row r="264" spans="12:13" ht="12.75">
      <c r="L264" s="6"/>
      <c r="M264" s="33"/>
    </row>
    <row r="265" spans="12:13" ht="12.75">
      <c r="L265" s="6"/>
      <c r="M265" s="33"/>
    </row>
    <row r="266" spans="12:13" ht="12.75">
      <c r="L266" s="6"/>
      <c r="M266" s="33"/>
    </row>
    <row r="267" spans="12:13" ht="12.75">
      <c r="L267" s="6"/>
      <c r="M267" s="33"/>
    </row>
    <row r="268" spans="12:13" ht="12.75">
      <c r="L268" s="6"/>
      <c r="M268" s="33"/>
    </row>
    <row r="269" spans="12:13" ht="12.75">
      <c r="L269" s="6"/>
      <c r="M269" s="33"/>
    </row>
    <row r="270" spans="12:13" ht="12.75">
      <c r="L270" s="6"/>
      <c r="M270" s="33"/>
    </row>
    <row r="271" spans="12:13" ht="12.75">
      <c r="L271" s="6"/>
      <c r="M271" s="33"/>
    </row>
    <row r="272" spans="12:13" ht="12.75">
      <c r="L272" s="6"/>
      <c r="M272" s="33"/>
    </row>
    <row r="273" spans="12:13" ht="12.75">
      <c r="L273" s="9"/>
      <c r="M273" s="33"/>
    </row>
    <row r="274" spans="12:13" ht="12.75">
      <c r="L274" s="6"/>
      <c r="M274" s="33"/>
    </row>
    <row r="275" spans="12:13" ht="12.75">
      <c r="L275" s="6"/>
      <c r="M275" s="33"/>
    </row>
    <row r="276" spans="12:13" ht="12.75">
      <c r="L276" s="6"/>
      <c r="M276" s="33"/>
    </row>
    <row r="277" spans="12:13" ht="12.75">
      <c r="L277" s="6"/>
      <c r="M277" s="33"/>
    </row>
    <row r="278" spans="12:13" ht="12.75">
      <c r="L278" s="6"/>
      <c r="M278" s="33"/>
    </row>
    <row r="279" spans="12:13" ht="12.75">
      <c r="L279" s="6"/>
      <c r="M279" s="33"/>
    </row>
    <row r="280" spans="12:13" ht="12.75">
      <c r="L280" s="6"/>
      <c r="M280" s="33"/>
    </row>
    <row r="281" spans="12:13" ht="12.75">
      <c r="L281" s="6"/>
      <c r="M281" s="33"/>
    </row>
    <row r="282" spans="12:13" ht="12.75">
      <c r="L282" s="6"/>
      <c r="M282" s="33"/>
    </row>
    <row r="283" spans="12:13" ht="12.75">
      <c r="L283" s="6"/>
      <c r="M283" s="33"/>
    </row>
    <row r="284" spans="12:13" ht="12.75">
      <c r="L284" s="6"/>
      <c r="M284" s="33"/>
    </row>
    <row r="285" spans="12:13" ht="12.75">
      <c r="L285" s="6"/>
      <c r="M285" s="33"/>
    </row>
    <row r="286" spans="12:13" ht="12.75">
      <c r="L286" s="6"/>
      <c r="M286" s="33"/>
    </row>
    <row r="287" spans="12:13" ht="12.75">
      <c r="L287" s="6"/>
      <c r="M287" s="33"/>
    </row>
    <row r="288" spans="12:13" ht="12.75">
      <c r="L288" s="6"/>
      <c r="M288" s="33"/>
    </row>
    <row r="289" spans="12:13" ht="12.75">
      <c r="L289" s="6"/>
      <c r="M289" s="33"/>
    </row>
    <row r="290" spans="12:13" ht="12.75">
      <c r="L290" s="6"/>
      <c r="M290" s="33"/>
    </row>
    <row r="291" spans="12:13" ht="12.75">
      <c r="L291" s="6"/>
      <c r="M291" s="33"/>
    </row>
    <row r="292" spans="12:13" ht="12.75">
      <c r="L292" s="6"/>
      <c r="M292" s="33"/>
    </row>
    <row r="293" spans="12:13" ht="12.75">
      <c r="L293" s="6"/>
      <c r="M293" s="33"/>
    </row>
    <row r="294" spans="12:13" ht="12.75">
      <c r="L294" s="6"/>
      <c r="M294" s="33"/>
    </row>
    <row r="295" spans="12:13" ht="12.75">
      <c r="L295" s="6"/>
      <c r="M295" s="128"/>
    </row>
    <row r="296" spans="12:13" ht="12.75">
      <c r="L296" s="6"/>
      <c r="M296" s="33"/>
    </row>
    <row r="297" spans="12:13" ht="12.75">
      <c r="L297" s="6"/>
      <c r="M297" s="33"/>
    </row>
    <row r="298" spans="12:13" ht="12.75">
      <c r="L298" s="6"/>
      <c r="M298" s="33"/>
    </row>
    <row r="299" spans="12:13" ht="12.75">
      <c r="L299" s="6"/>
      <c r="M299" s="33"/>
    </row>
    <row r="300" spans="12:13" ht="12.75">
      <c r="L300" s="6"/>
      <c r="M300" s="33"/>
    </row>
    <row r="301" spans="12:13" ht="12.75">
      <c r="L301" s="6"/>
      <c r="M301" s="33"/>
    </row>
    <row r="302" spans="12:13" ht="12.75">
      <c r="L302" s="6"/>
      <c r="M302" s="33"/>
    </row>
    <row r="303" spans="12:13" ht="12.75">
      <c r="L303" s="6"/>
      <c r="M303" s="33"/>
    </row>
    <row r="304" spans="12:13" ht="12.75">
      <c r="L304" s="6"/>
      <c r="M304" s="33"/>
    </row>
    <row r="305" spans="12:13" ht="12.75">
      <c r="L305" s="6"/>
      <c r="M305" s="33"/>
    </row>
    <row r="306" spans="12:13" ht="12.75">
      <c r="L306" s="128"/>
      <c r="M306" s="33"/>
    </row>
    <row r="307" spans="12:13" ht="12.75">
      <c r="L307" s="128"/>
      <c r="M307" s="33"/>
    </row>
    <row r="308" spans="12:13" ht="12.75">
      <c r="L308" s="107"/>
      <c r="M308" s="33"/>
    </row>
    <row r="309" spans="12:13" ht="12.75">
      <c r="L309" s="107"/>
      <c r="M309" s="33"/>
    </row>
    <row r="310" spans="12:13" ht="12.75">
      <c r="L310" s="107"/>
      <c r="M310" s="33"/>
    </row>
    <row r="311" spans="12:13" ht="12.75">
      <c r="L311" s="107"/>
      <c r="M311" s="33"/>
    </row>
    <row r="312" spans="12:13" ht="12.75">
      <c r="L312" s="107"/>
      <c r="M312" s="33"/>
    </row>
    <row r="313" spans="12:13" ht="12.75">
      <c r="L313" s="107"/>
      <c r="M313" s="33"/>
    </row>
    <row r="314" spans="12:13" ht="12.75">
      <c r="L314" s="107"/>
      <c r="M314" s="33"/>
    </row>
    <row r="315" spans="12:13" ht="12.75">
      <c r="L315" s="107"/>
      <c r="M315" s="33"/>
    </row>
    <row r="316" spans="12:13" ht="12.75">
      <c r="L316" s="107"/>
      <c r="M316" s="33"/>
    </row>
    <row r="317" spans="12:13" ht="12.75">
      <c r="L317" s="33"/>
      <c r="M317" s="231"/>
    </row>
    <row r="318" spans="12:13" ht="12.75">
      <c r="L318" s="33"/>
      <c r="M318" s="33"/>
    </row>
    <row r="319" spans="12:13" ht="12.75">
      <c r="L319" s="33"/>
      <c r="M319" s="33"/>
    </row>
    <row r="320" spans="12:13" ht="12.75">
      <c r="L320" s="6"/>
      <c r="M320" s="33"/>
    </row>
    <row r="321" spans="12:13" ht="12.75">
      <c r="L321" s="6"/>
      <c r="M321" s="33"/>
    </row>
    <row r="322" spans="12:13" ht="12.75">
      <c r="L322" s="6"/>
      <c r="M322" s="33"/>
    </row>
    <row r="323" spans="12:13" ht="12.75">
      <c r="L323" s="6"/>
      <c r="M323" s="33"/>
    </row>
    <row r="324" spans="12:13" ht="12.75">
      <c r="L324" s="6"/>
      <c r="M324" s="33"/>
    </row>
    <row r="325" spans="12:13" ht="12.75">
      <c r="L325" s="6"/>
      <c r="M325" s="33"/>
    </row>
    <row r="326" spans="12:13" ht="12.75">
      <c r="L326" s="107"/>
      <c r="M326" s="33"/>
    </row>
    <row r="327" spans="12:13" ht="12.75">
      <c r="L327" s="107"/>
      <c r="M327" s="33"/>
    </row>
    <row r="328" spans="12:13" ht="12.75">
      <c r="L328" s="107"/>
      <c r="M328" s="33"/>
    </row>
    <row r="329" spans="12:13" ht="12.75">
      <c r="L329" s="33"/>
      <c r="M329" s="33"/>
    </row>
    <row r="330" spans="12:13" ht="12.75">
      <c r="L330" s="128"/>
      <c r="M330" s="33"/>
    </row>
    <row r="331" spans="12:13" ht="12.75">
      <c r="L331" s="128"/>
      <c r="M331" s="33"/>
    </row>
    <row r="332" spans="12:13" ht="12.75">
      <c r="L332" s="107"/>
      <c r="M332" s="33"/>
    </row>
    <row r="333" spans="12:13" ht="12.75">
      <c r="L333" s="107"/>
      <c r="M333" s="33"/>
    </row>
    <row r="334" spans="12:13" ht="12.75">
      <c r="L334" s="107"/>
      <c r="M334" s="33"/>
    </row>
    <row r="335" spans="12:13" ht="12.75">
      <c r="L335" s="107"/>
      <c r="M335" s="33"/>
    </row>
    <row r="336" spans="12:13" ht="12.75">
      <c r="L336" s="6"/>
      <c r="M336" s="33"/>
    </row>
    <row r="337" spans="12:13" ht="12.75">
      <c r="L337" s="6"/>
      <c r="M337" s="33"/>
    </row>
    <row r="338" ht="12.75">
      <c r="L338" s="6"/>
    </row>
    <row r="339" ht="12.75">
      <c r="L339" s="6"/>
    </row>
    <row r="340" ht="12.75">
      <c r="L340" s="7"/>
    </row>
    <row r="341" ht="12.75">
      <c r="L341" s="6"/>
    </row>
    <row r="342" ht="12.75">
      <c r="L342" s="6"/>
    </row>
    <row r="343" ht="12.75">
      <c r="L343" s="6"/>
    </row>
    <row r="344" ht="12.75">
      <c r="L344" s="6"/>
    </row>
    <row r="345" ht="12.75">
      <c r="L345" s="6"/>
    </row>
    <row r="346" ht="12.75">
      <c r="L346" s="107"/>
    </row>
    <row r="347" spans="12:13" ht="12.75">
      <c r="L347" s="107"/>
      <c r="M347" s="33"/>
    </row>
    <row r="348" spans="12:13" ht="12.75">
      <c r="L348" s="6"/>
      <c r="M348" s="33"/>
    </row>
    <row r="349" spans="12:13" ht="12.75">
      <c r="L349" s="7"/>
      <c r="M349" s="33"/>
    </row>
    <row r="350" spans="12:13" ht="12.75">
      <c r="L350" s="7"/>
      <c r="M350" s="33"/>
    </row>
    <row r="351" spans="12:13" ht="12.75">
      <c r="L351" s="7"/>
      <c r="M351" s="33"/>
    </row>
    <row r="352" spans="12:13" ht="12.75">
      <c r="L352" s="7"/>
      <c r="M352" s="33"/>
    </row>
    <row r="353" spans="12:13" ht="12.75">
      <c r="L353" s="7"/>
      <c r="M353" s="33"/>
    </row>
    <row r="354" spans="12:13" ht="12.75">
      <c r="L354" s="7"/>
      <c r="M354" s="33"/>
    </row>
    <row r="355" spans="12:13" ht="12.75">
      <c r="L355" s="7"/>
      <c r="M355" s="33"/>
    </row>
    <row r="356" spans="12:13" ht="12.75">
      <c r="L356" s="7"/>
      <c r="M356" s="33"/>
    </row>
    <row r="357" ht="12.75">
      <c r="L357" s="7"/>
    </row>
    <row r="358" ht="12.75">
      <c r="L358" s="6"/>
    </row>
    <row r="359" ht="12.75">
      <c r="L359" s="6"/>
    </row>
    <row r="360" ht="12.75">
      <c r="L360" s="6"/>
    </row>
    <row r="361" ht="12.75">
      <c r="L361" s="6"/>
    </row>
    <row r="362" ht="12.75">
      <c r="L362" s="7"/>
    </row>
    <row r="363" ht="12.75">
      <c r="L363" s="6"/>
    </row>
    <row r="364" ht="12.75">
      <c r="L364" s="6"/>
    </row>
    <row r="365" ht="12.75">
      <c r="L365" s="6"/>
    </row>
    <row r="366" ht="12.75">
      <c r="L366" s="6"/>
    </row>
    <row r="367" ht="12.75">
      <c r="L367" s="6"/>
    </row>
    <row r="368" ht="12.75">
      <c r="L368" s="7"/>
    </row>
    <row r="369" ht="12.75">
      <c r="L369" s="7"/>
    </row>
    <row r="370" ht="12.75">
      <c r="L370" s="7"/>
    </row>
    <row r="371" ht="12.75">
      <c r="L371" s="7"/>
    </row>
    <row r="372" ht="12.75">
      <c r="L372" s="7"/>
    </row>
    <row r="373" ht="12.75">
      <c r="L373" s="7"/>
    </row>
    <row r="374" ht="12.75">
      <c r="L374" s="7"/>
    </row>
    <row r="375" ht="12.75">
      <c r="L375" s="7"/>
    </row>
    <row r="376" ht="12.75">
      <c r="L376" s="7"/>
    </row>
    <row r="377" ht="12.75">
      <c r="L377" s="7"/>
    </row>
    <row r="378" ht="12.75">
      <c r="L378" s="7"/>
    </row>
    <row r="379" ht="12.75">
      <c r="L379" s="7"/>
    </row>
    <row r="380" ht="12.75">
      <c r="L380" s="7"/>
    </row>
    <row r="381" ht="12.75">
      <c r="L381" s="7"/>
    </row>
    <row r="382" ht="12.75">
      <c r="L382" s="7"/>
    </row>
    <row r="383" ht="12.75">
      <c r="L383" s="7"/>
    </row>
    <row r="384" spans="12:13" ht="12.75">
      <c r="L384" s="7"/>
      <c r="M384" s="33"/>
    </row>
    <row r="385" spans="12:13" ht="12.75">
      <c r="L385" s="7"/>
      <c r="M385" s="33"/>
    </row>
    <row r="386" spans="12:13" ht="12.75">
      <c r="L386" s="7"/>
      <c r="M386" s="33"/>
    </row>
    <row r="387" spans="12:13" ht="12.75">
      <c r="L387" s="7"/>
      <c r="M387" s="33"/>
    </row>
    <row r="388" spans="12:13" ht="12.75">
      <c r="L388" s="7"/>
      <c r="M388" s="33"/>
    </row>
    <row r="389" spans="12:13" ht="12.75">
      <c r="L389" s="7"/>
      <c r="M389" s="33"/>
    </row>
    <row r="390" spans="12:13" ht="12.75">
      <c r="L390" s="7"/>
      <c r="M390" s="33"/>
    </row>
    <row r="391" spans="12:13" ht="12.75">
      <c r="L391" s="7"/>
      <c r="M391" s="33"/>
    </row>
    <row r="392" spans="12:13" ht="12.75">
      <c r="L392" s="7"/>
      <c r="M392" s="33"/>
    </row>
    <row r="393" spans="12:13" ht="12.75">
      <c r="L393" s="7"/>
      <c r="M393" s="33"/>
    </row>
    <row r="394" spans="12:13" ht="12.75">
      <c r="L394" s="7"/>
      <c r="M394" s="33"/>
    </row>
    <row r="395" spans="12:13" ht="12.75">
      <c r="L395" s="6"/>
      <c r="M395" s="33"/>
    </row>
    <row r="396" spans="12:13" ht="12.75">
      <c r="L396" s="6"/>
      <c r="M396" s="228"/>
    </row>
    <row r="397" spans="12:13" ht="12.75">
      <c r="L397" s="6"/>
      <c r="M397" s="71"/>
    </row>
    <row r="398" spans="12:13" ht="12.75">
      <c r="L398" s="6"/>
      <c r="M398" s="71"/>
    </row>
    <row r="399" spans="12:13" ht="12.75">
      <c r="L399" s="6"/>
      <c r="M399" s="71"/>
    </row>
    <row r="400" ht="12.75">
      <c r="L400" s="6"/>
    </row>
    <row r="401" ht="12.75">
      <c r="L401" s="6"/>
    </row>
    <row r="402" ht="12.75">
      <c r="L402" s="6"/>
    </row>
    <row r="403" ht="12.75">
      <c r="L403" s="6"/>
    </row>
    <row r="404" ht="12.75">
      <c r="L404" s="6"/>
    </row>
    <row r="405" ht="12.75">
      <c r="L405" s="6"/>
    </row>
    <row r="406" ht="12.75">
      <c r="L406" s="6"/>
    </row>
    <row r="407" ht="12.75">
      <c r="L407" s="6"/>
    </row>
    <row r="408" ht="12.75">
      <c r="L408" s="6"/>
    </row>
    <row r="409" ht="12.75">
      <c r="L409" s="6"/>
    </row>
    <row r="410" ht="12.75">
      <c r="L410" s="6"/>
    </row>
    <row r="411" ht="12.75">
      <c r="L411" s="7"/>
    </row>
    <row r="412" ht="12.75">
      <c r="L412" s="7"/>
    </row>
    <row r="413" ht="12.75">
      <c r="L413" s="7"/>
    </row>
    <row r="414" ht="12.75">
      <c r="L414" s="7"/>
    </row>
    <row r="415" ht="12.75">
      <c r="L415" s="7"/>
    </row>
    <row r="416" ht="12.75">
      <c r="L416" s="7"/>
    </row>
    <row r="417" ht="12.75">
      <c r="L417" s="7"/>
    </row>
    <row r="418" ht="12.75">
      <c r="L418" s="7"/>
    </row>
    <row r="419" ht="12.75">
      <c r="L419" s="7"/>
    </row>
    <row r="420" ht="12.75">
      <c r="L420" s="7"/>
    </row>
    <row r="421" ht="12.75">
      <c r="L421" s="7"/>
    </row>
    <row r="422" ht="12.75">
      <c r="L422" s="7"/>
    </row>
    <row r="423" ht="12.75">
      <c r="L423" s="7"/>
    </row>
    <row r="424" ht="12.75">
      <c r="L424" s="7"/>
    </row>
    <row r="425" ht="12.75">
      <c r="L425" s="7"/>
    </row>
    <row r="426" ht="12.75">
      <c r="L426" s="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Pšeničny, Sandra</cp:lastModifiedBy>
  <cp:lastPrinted>2021-11-23T13:30:49Z</cp:lastPrinted>
  <dcterms:created xsi:type="dcterms:W3CDTF">2018-03-24T19:39:33Z</dcterms:created>
  <dcterms:modified xsi:type="dcterms:W3CDTF">2021-11-23T15:53:49Z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0x0101009D7A39605530BB4DA3DD44B66558BEF3</vt:lpwstr>
  </property>
</Properties>
</file>